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818780057cba002/Desktop/WixSite/240521 - Technical File (New) Cabinet 500x500x210/"/>
    </mc:Choice>
  </mc:AlternateContent>
  <xr:revisionPtr revIDLastSave="42" documentId="8_{C85D7EC5-324D-49E8-B77E-C5DEA8BB5F92}" xr6:coauthVersionLast="47" xr6:coauthVersionMax="47" xr10:uidLastSave="{8539644D-3173-4B03-841D-01053F175FC9}"/>
  <bookViews>
    <workbookView xWindow="6343" yWindow="2854" windowWidth="27626" windowHeight="14495" tabRatio="917" xr2:uid="{00000000-000D-0000-FFFF-FFFF00000000}"/>
  </bookViews>
  <sheets>
    <sheet name="Calc" sheetId="1" r:id="rId1"/>
    <sheet name="1" sheetId="203" r:id="rId2"/>
    <sheet name="2" sheetId="2" r:id="rId3"/>
    <sheet name="4" sheetId="4" r:id="rId4"/>
    <sheet name="3" sheetId="3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" sheetId="16" r:id="rId17"/>
    <sheet name="17" sheetId="17" r:id="rId18"/>
    <sheet name="18" sheetId="18" r:id="rId19"/>
    <sheet name="19" sheetId="19" r:id="rId20"/>
    <sheet name="20" sheetId="20" r:id="rId21"/>
    <sheet name="21" sheetId="21" r:id="rId22"/>
    <sheet name="22" sheetId="22" r:id="rId23"/>
    <sheet name="23" sheetId="23" r:id="rId24"/>
    <sheet name="24" sheetId="24" r:id="rId25"/>
    <sheet name="25" sheetId="25" r:id="rId26"/>
    <sheet name="26" sheetId="26" r:id="rId27"/>
    <sheet name="27" sheetId="27" r:id="rId28"/>
    <sheet name="28" sheetId="28" r:id="rId29"/>
    <sheet name="29" sheetId="29" r:id="rId30"/>
    <sheet name="30" sheetId="30" r:id="rId31"/>
    <sheet name="31" sheetId="31" r:id="rId32"/>
    <sheet name="32" sheetId="32" r:id="rId33"/>
    <sheet name="33" sheetId="33" r:id="rId34"/>
    <sheet name="34" sheetId="34" r:id="rId35"/>
    <sheet name="35" sheetId="35" r:id="rId36"/>
    <sheet name="36" sheetId="36" r:id="rId37"/>
    <sheet name="37" sheetId="37" r:id="rId38"/>
    <sheet name="38" sheetId="38" r:id="rId39"/>
    <sheet name="39" sheetId="39" r:id="rId40"/>
    <sheet name="40" sheetId="40" r:id="rId41"/>
    <sheet name="41" sheetId="41" r:id="rId42"/>
    <sheet name="42" sheetId="42" r:id="rId43"/>
    <sheet name="43" sheetId="43" r:id="rId44"/>
    <sheet name="44" sheetId="44" r:id="rId45"/>
    <sheet name="45" sheetId="45" r:id="rId46"/>
    <sheet name="46" sheetId="46" r:id="rId47"/>
    <sheet name="47" sheetId="47" r:id="rId48"/>
    <sheet name="48" sheetId="48" r:id="rId49"/>
    <sheet name="49" sheetId="49" r:id="rId50"/>
    <sheet name="50" sheetId="50" r:id="rId51"/>
    <sheet name="51" sheetId="51" r:id="rId52"/>
    <sheet name="52" sheetId="52" r:id="rId53"/>
    <sheet name="53" sheetId="53" r:id="rId54"/>
    <sheet name="54" sheetId="54" r:id="rId55"/>
    <sheet name="55" sheetId="55" r:id="rId56"/>
    <sheet name="56" sheetId="56" r:id="rId57"/>
    <sheet name="57" sheetId="57" r:id="rId58"/>
    <sheet name="58" sheetId="58" r:id="rId59"/>
    <sheet name="59" sheetId="59" r:id="rId60"/>
    <sheet name="60" sheetId="60" r:id="rId61"/>
    <sheet name="61" sheetId="61" r:id="rId62"/>
    <sheet name="62" sheetId="62" r:id="rId63"/>
    <sheet name="63" sheetId="63" r:id="rId64"/>
    <sheet name="64" sheetId="64" r:id="rId65"/>
    <sheet name="65" sheetId="65" r:id="rId66"/>
    <sheet name="66" sheetId="66" r:id="rId67"/>
    <sheet name="67" sheetId="67" r:id="rId68"/>
    <sheet name="68" sheetId="68" r:id="rId69"/>
    <sheet name="69" sheetId="69" r:id="rId70"/>
    <sheet name="70" sheetId="70" r:id="rId71"/>
    <sheet name="71" sheetId="71" r:id="rId72"/>
    <sheet name="72" sheetId="72" r:id="rId73"/>
    <sheet name="73" sheetId="73" r:id="rId74"/>
    <sheet name="74" sheetId="74" r:id="rId75"/>
    <sheet name="75" sheetId="75" r:id="rId76"/>
    <sheet name="76" sheetId="76" r:id="rId77"/>
    <sheet name="77" sheetId="77" r:id="rId78"/>
    <sheet name="78" sheetId="78" r:id="rId79"/>
    <sheet name="79" sheetId="79" r:id="rId80"/>
    <sheet name="80" sheetId="80" r:id="rId81"/>
    <sheet name="81" sheetId="81" r:id="rId82"/>
    <sheet name="82" sheetId="82" r:id="rId83"/>
    <sheet name="83" sheetId="83" r:id="rId84"/>
    <sheet name="84" sheetId="84" r:id="rId85"/>
    <sheet name="85" sheetId="85" r:id="rId86"/>
    <sheet name="86" sheetId="86" r:id="rId87"/>
    <sheet name="87" sheetId="87" r:id="rId88"/>
    <sheet name="88" sheetId="88" r:id="rId89"/>
    <sheet name="89" sheetId="89" r:id="rId90"/>
    <sheet name="90" sheetId="90" r:id="rId91"/>
    <sheet name="91" sheetId="91" r:id="rId92"/>
    <sheet name="92" sheetId="92" r:id="rId93"/>
    <sheet name="93" sheetId="93" r:id="rId94"/>
    <sheet name="94" sheetId="94" r:id="rId95"/>
    <sheet name="95" sheetId="95" r:id="rId96"/>
    <sheet name="96" sheetId="96" r:id="rId97"/>
    <sheet name="97" sheetId="97" r:id="rId98"/>
    <sheet name="98" sheetId="98" r:id="rId99"/>
    <sheet name="99" sheetId="99" r:id="rId100"/>
    <sheet name="100" sheetId="100" r:id="rId101"/>
    <sheet name="101" sheetId="101" r:id="rId102"/>
    <sheet name="102" sheetId="102" r:id="rId103"/>
    <sheet name="103" sheetId="103" r:id="rId104"/>
    <sheet name="104" sheetId="104" r:id="rId105"/>
    <sheet name="105" sheetId="105" r:id="rId106"/>
    <sheet name="106" sheetId="106" r:id="rId107"/>
    <sheet name="107" sheetId="107" r:id="rId108"/>
    <sheet name="108" sheetId="108" r:id="rId109"/>
    <sheet name="109" sheetId="109" r:id="rId110"/>
    <sheet name="110" sheetId="110" r:id="rId111"/>
    <sheet name="111" sheetId="111" r:id="rId112"/>
    <sheet name="112" sheetId="112" r:id="rId113"/>
    <sheet name="113" sheetId="113" r:id="rId114"/>
    <sheet name="114" sheetId="114" r:id="rId115"/>
    <sheet name="115" sheetId="115" r:id="rId116"/>
    <sheet name="116" sheetId="116" r:id="rId117"/>
    <sheet name="117" sheetId="117" r:id="rId118"/>
    <sheet name="118" sheetId="118" r:id="rId119"/>
    <sheet name="119" sheetId="119" r:id="rId120"/>
    <sheet name="120" sheetId="120" r:id="rId121"/>
    <sheet name="121" sheetId="121" r:id="rId122"/>
    <sheet name="122" sheetId="122" r:id="rId123"/>
    <sheet name="123" sheetId="123" r:id="rId124"/>
    <sheet name="124" sheetId="124" r:id="rId125"/>
    <sheet name="125" sheetId="125" r:id="rId126"/>
    <sheet name="126" sheetId="126" r:id="rId127"/>
    <sheet name="127" sheetId="127" r:id="rId128"/>
    <sheet name="128" sheetId="128" r:id="rId129"/>
    <sheet name="129" sheetId="129" r:id="rId130"/>
    <sheet name="130" sheetId="130" r:id="rId131"/>
    <sheet name="131" sheetId="131" r:id="rId132"/>
    <sheet name="132" sheetId="132" r:id="rId133"/>
    <sheet name="133" sheetId="133" r:id="rId134"/>
    <sheet name="134" sheetId="134" r:id="rId135"/>
    <sheet name="135" sheetId="135" r:id="rId136"/>
    <sheet name="136" sheetId="136" r:id="rId137"/>
    <sheet name="137" sheetId="137" r:id="rId138"/>
    <sheet name="138" sheetId="138" r:id="rId139"/>
    <sheet name="139" sheetId="139" r:id="rId140"/>
    <sheet name="140" sheetId="140" r:id="rId141"/>
    <sheet name="141" sheetId="141" r:id="rId142"/>
    <sheet name="142" sheetId="142" r:id="rId143"/>
    <sheet name="143" sheetId="143" r:id="rId144"/>
    <sheet name="144" sheetId="144" r:id="rId145"/>
    <sheet name="145" sheetId="145" r:id="rId146"/>
    <sheet name="146" sheetId="146" r:id="rId147"/>
    <sheet name="147" sheetId="147" r:id="rId148"/>
    <sheet name="148" sheetId="148" r:id="rId149"/>
    <sheet name="149" sheetId="149" r:id="rId150"/>
    <sheet name="150" sheetId="150" r:id="rId151"/>
    <sheet name="151" sheetId="151" r:id="rId152"/>
    <sheet name="152" sheetId="152" r:id="rId153"/>
    <sheet name="153" sheetId="153" r:id="rId154"/>
    <sheet name="154" sheetId="154" r:id="rId155"/>
    <sheet name="155" sheetId="155" r:id="rId156"/>
    <sheet name="156" sheetId="156" r:id="rId157"/>
    <sheet name="157" sheetId="157" r:id="rId158"/>
    <sheet name="158" sheetId="158" r:id="rId159"/>
    <sheet name="159" sheetId="159" r:id="rId160"/>
    <sheet name="160" sheetId="160" r:id="rId161"/>
    <sheet name="161" sheetId="161" r:id="rId162"/>
    <sheet name="162" sheetId="162" r:id="rId163"/>
    <sheet name="163" sheetId="163" r:id="rId164"/>
    <sheet name="164" sheetId="164" r:id="rId165"/>
    <sheet name="165" sheetId="165" r:id="rId166"/>
    <sheet name="166" sheetId="166" r:id="rId167"/>
    <sheet name="167" sheetId="167" r:id="rId168"/>
    <sheet name="168" sheetId="168" r:id="rId169"/>
    <sheet name="169" sheetId="202" r:id="rId170"/>
    <sheet name="170" sheetId="170" r:id="rId171"/>
    <sheet name="171" sheetId="171" r:id="rId172"/>
    <sheet name="172" sheetId="172" r:id="rId173"/>
    <sheet name="173" sheetId="173" r:id="rId174"/>
    <sheet name="174" sheetId="174" r:id="rId175"/>
    <sheet name="175" sheetId="175" r:id="rId176"/>
    <sheet name="176" sheetId="176" r:id="rId177"/>
    <sheet name="177" sheetId="177" r:id="rId178"/>
    <sheet name="178" sheetId="178" r:id="rId179"/>
    <sheet name="179" sheetId="179" r:id="rId180"/>
    <sheet name="180" sheetId="180" r:id="rId181"/>
    <sheet name="181" sheetId="181" r:id="rId182"/>
    <sheet name="182" sheetId="201" r:id="rId183"/>
    <sheet name="183" sheetId="183" r:id="rId184"/>
    <sheet name="184" sheetId="184" r:id="rId185"/>
    <sheet name="185" sheetId="185" r:id="rId186"/>
    <sheet name="186" sheetId="186" r:id="rId187"/>
    <sheet name="187" sheetId="187" r:id="rId188"/>
    <sheet name="188" sheetId="188" r:id="rId189"/>
    <sheet name="189" sheetId="189" r:id="rId190"/>
    <sheet name="190" sheetId="190" r:id="rId191"/>
    <sheet name="191" sheetId="191" r:id="rId192"/>
    <sheet name="192" sheetId="192" r:id="rId193"/>
    <sheet name="193" sheetId="193" r:id="rId194"/>
    <sheet name="194" sheetId="194" r:id="rId195"/>
    <sheet name="195" sheetId="195" r:id="rId196"/>
    <sheet name="196" sheetId="196" r:id="rId197"/>
    <sheet name="197" sheetId="197" r:id="rId198"/>
    <sheet name="198" sheetId="198" r:id="rId199"/>
    <sheet name="199" sheetId="199" r:id="rId200"/>
    <sheet name="200" sheetId="200" r:id="rId20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35" i="1" l="1"/>
  <c r="I36" i="1"/>
  <c r="I37" i="1"/>
  <c r="I38" i="1"/>
  <c r="I39" i="1"/>
  <c r="I40" i="1"/>
  <c r="I41" i="1"/>
  <c r="I42" i="1"/>
  <c r="I43" i="1"/>
  <c r="D36" i="1"/>
  <c r="D13" i="1"/>
  <c r="D35" i="1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F20" i="1"/>
  <c r="I19" i="1" l="1"/>
  <c r="I18" i="1"/>
  <c r="I17" i="1"/>
  <c r="I16" i="1"/>
  <c r="I13" i="1"/>
  <c r="I14" i="1"/>
  <c r="I15" i="1"/>
  <c r="I12" i="1"/>
  <c r="I112" i="1" l="1"/>
  <c r="I113" i="1" s="1"/>
  <c r="I2" i="1" s="1"/>
  <c r="F72" i="1" l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66" i="1"/>
  <c r="F67" i="1"/>
  <c r="F68" i="1"/>
  <c r="F69" i="1"/>
  <c r="F70" i="1"/>
  <c r="F71" i="1"/>
  <c r="F59" i="1"/>
  <c r="F60" i="1"/>
  <c r="F61" i="1"/>
  <c r="F62" i="1"/>
  <c r="F63" i="1"/>
  <c r="F64" i="1"/>
  <c r="F6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9" i="1"/>
  <c r="F13" i="1"/>
  <c r="F15" i="1"/>
  <c r="F16" i="1"/>
  <c r="F17" i="1"/>
  <c r="F18" i="1"/>
  <c r="F21" i="1"/>
  <c r="F22" i="1"/>
  <c r="F23" i="1"/>
  <c r="F24" i="1"/>
  <c r="F25" i="1"/>
  <c r="F26" i="1"/>
  <c r="F27" i="1"/>
  <c r="F28" i="1"/>
  <c r="F29" i="1"/>
  <c r="F30" i="1"/>
  <c r="F12" i="1"/>
  <c r="F113" i="1" l="1"/>
  <c r="I1" i="1" s="1"/>
</calcChain>
</file>

<file path=xl/sharedStrings.xml><?xml version="1.0" encoding="utf-8"?>
<sst xmlns="http://schemas.openxmlformats.org/spreadsheetml/2006/main" count="96" uniqueCount="90">
  <si>
    <t>Product Description</t>
  </si>
  <si>
    <t>Tag</t>
  </si>
  <si>
    <t>Watts</t>
  </si>
  <si>
    <t>Comments</t>
  </si>
  <si>
    <t>Qtd</t>
  </si>
  <si>
    <t>Total (W)</t>
  </si>
  <si>
    <t>Total</t>
  </si>
  <si>
    <t>Sheet Nº</t>
  </si>
  <si>
    <t>Weight</t>
  </si>
  <si>
    <t>Main switch, 4-pole</t>
  </si>
  <si>
    <t>-10Q2</t>
  </si>
  <si>
    <t>-10F2</t>
  </si>
  <si>
    <t>-10F8</t>
  </si>
  <si>
    <t>Miniature circuit breaker 400 V 15kA, 3+N-pole</t>
  </si>
  <si>
    <t>Miniature circuit breaker 230/400 V 10kA, 1-pole</t>
  </si>
  <si>
    <t>-10F7, 7.1</t>
  </si>
  <si>
    <t>CYLINDRICAL FUSE GG ACC. TO FRENCH STANDARD (NFC)</t>
  </si>
  <si>
    <t>Cylindrical fuse holder, 10x38 mm, 1-pole</t>
  </si>
  <si>
    <t>1</t>
  </si>
  <si>
    <t>ST 2,5-PE - Spring cage ground terminal block</t>
  </si>
  <si>
    <t>-XPE</t>
  </si>
  <si>
    <t>Miniature circuit breaker 230/400 V 6kA, 1-pole</t>
  </si>
  <si>
    <t>-20F1</t>
  </si>
  <si>
    <t>-20T1</t>
  </si>
  <si>
    <t>SITOP PSU100S/1AC/24VDC/5A</t>
  </si>
  <si>
    <t>16</t>
  </si>
  <si>
    <t>-20F0</t>
  </si>
  <si>
    <t>*9000-41042-0401000  electronic circuit protection</t>
  </si>
  <si>
    <t>GTF 76/ 48 - Disconnect terminal block</t>
  </si>
  <si>
    <t>-20XTR6</t>
  </si>
  <si>
    <t>-X24V, -X0V</t>
  </si>
  <si>
    <t>Double-level terminal, 0.08 mm2 - 4 mm2, 500 V, 22 A</t>
  </si>
  <si>
    <t>Miniature circuit breaker 230/400 V</t>
  </si>
  <si>
    <t>-35F1</t>
  </si>
  <si>
    <t>Fan-and-filter units with diagonal fan technology</t>
  </si>
  <si>
    <t>5</t>
  </si>
  <si>
    <t>-35M1, 2</t>
  </si>
  <si>
    <t>55SR2</t>
  </si>
  <si>
    <t>Safety relay PNOZ X2.7P</t>
  </si>
  <si>
    <t>EMERGENCY STOP 1 NC, 1 NC</t>
  </si>
  <si>
    <t>55EM7</t>
  </si>
  <si>
    <t>-55S3</t>
  </si>
  <si>
    <t>Blue Pushbutton</t>
  </si>
  <si>
    <t>X2</t>
  </si>
  <si>
    <t>Feed-through terminal block, ST 2,5</t>
  </si>
  <si>
    <t>PTFIX 6X4 BU - Distribution block</t>
  </si>
  <si>
    <t>-XN</t>
  </si>
  <si>
    <t>Power contactor, AC-3, 32 A</t>
  </si>
  <si>
    <t>-57K1, K2</t>
  </si>
  <si>
    <t>PLC-RSC- 24DC/21-21 - Relay Module</t>
  </si>
  <si>
    <t>-57RL4, 8</t>
  </si>
  <si>
    <t>Multi-pole unidirectional DC contactor</t>
  </si>
  <si>
    <t>-57K5, 6</t>
  </si>
  <si>
    <t>White, LED 24V, Pushbutton</t>
  </si>
  <si>
    <t>Black Pushbutton</t>
  </si>
  <si>
    <t>-57S3, 7</t>
  </si>
  <si>
    <t>-57S4, 8</t>
  </si>
  <si>
    <t>Miniature circuit breaker 400 V 10kA, 3-pole, C</t>
  </si>
  <si>
    <t>-70F1</t>
  </si>
  <si>
    <t>-70F7</t>
  </si>
  <si>
    <t>Miniature circuit breaker 230 V 10kA, 1+N-pole</t>
  </si>
  <si>
    <t>CEE-flanged socket 32A 4p 3h IP67</t>
  </si>
  <si>
    <t>-70X1</t>
  </si>
  <si>
    <t>-70X7</t>
  </si>
  <si>
    <t>CEE-flanged socket 16A 3p 6h IP44/IP54 TT</t>
  </si>
  <si>
    <t>CEE-flanged plug 75x75 straight 32A 5p 6h IP44)</t>
  </si>
  <si>
    <t>-10X2</t>
  </si>
  <si>
    <t>-U17</t>
  </si>
  <si>
    <t>JUMO dTRON304</t>
  </si>
  <si>
    <t>*Estimated</t>
  </si>
  <si>
    <t>Total (g)</t>
  </si>
  <si>
    <t>Total (Kg)</t>
  </si>
  <si>
    <t>Munich:</t>
  </si>
  <si>
    <t>Min. ambient temperature (°C)</t>
  </si>
  <si>
    <t>Internal temperature (°C)</t>
  </si>
  <si>
    <t>Max. ambient temperature (°C)</t>
  </si>
  <si>
    <t>Altitude above sea level</t>
  </si>
  <si>
    <t>520 m</t>
  </si>
  <si>
    <t>Control for Heating Setup</t>
  </si>
  <si>
    <t>Enclosure size (WHD):</t>
  </si>
  <si>
    <t>500x400x210mm</t>
  </si>
  <si>
    <t>*Estimated, 3SU1152-0AB60-1BA0</t>
  </si>
  <si>
    <t>Total W (g)</t>
  </si>
  <si>
    <t>Total Thermal Power Dissipation (W):</t>
  </si>
  <si>
    <t>Total Weight (Kg):</t>
  </si>
  <si>
    <t>Project:</t>
  </si>
  <si>
    <t xml:space="preserve">Cabinet (new): </t>
  </si>
  <si>
    <t>whd 500x500x210 mm, carbon steel</t>
  </si>
  <si>
    <t>17.00 kg</t>
  </si>
  <si>
    <t>Electrical Enclosure RIT- WHD (500x500x210mm)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</si>
</sst>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9" fontId="0" fillId="2" borderId="0" xfId="0" applyNumberFormat="1" applyFill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2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0" fillId="2" borderId="0" xfId="0" applyNumberFormat="1" applyFill="1"/>
    <xf numFmtId="0" fontId="0" fillId="2" borderId="0" xfId="0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 vertical="top"/>
    </xf>
    <xf numFmtId="49" fontId="0" fillId="2" borderId="0" xfId="0" applyNumberFormat="1" applyFill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0" borderId="3" xfId="0" applyBorder="1"/>
    <xf numFmtId="0" fontId="3" fillId="0" borderId="3" xfId="0" applyFont="1" applyBorder="1"/>
    <xf numFmtId="0" fontId="3" fillId="4" borderId="0" xfId="0" applyFont="1" applyFill="1"/>
    <xf numFmtId="2" fontId="3" fillId="4" borderId="0" xfId="0" applyNumberFormat="1" applyFont="1" applyFill="1"/>
    <xf numFmtId="0" fontId="3" fillId="4" borderId="0" xfId="0" applyFont="1" applyFill="1" applyAlignment="1">
      <alignment wrapText="1"/>
    </xf>
    <xf numFmtId="9" fontId="5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calcChain" Target="calcChain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customXml" Target="../customXml/item2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styles" Target="styles.xml"/><Relationship Id="rId208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204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theme" Target="theme/theme1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png"/><Relationship Id="rId1" Type="http://schemas.openxmlformats.org/officeDocument/2006/relationships/image" Target="../media/image4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258567</xdr:colOff>
      <xdr:row>7</xdr:row>
      <xdr:rowOff>47808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EB2CA8-333C-0175-0885-CB53AE672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74067" cy="131463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42863</xdr:colOff>
      <xdr:row>8</xdr:row>
      <xdr:rowOff>104775</xdr:rowOff>
    </xdr:from>
    <xdr:to>
      <xdr:col>13</xdr:col>
      <xdr:colOff>587039</xdr:colOff>
      <xdr:row>12</xdr:row>
      <xdr:rowOff>95350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10563-0F0D-E7FB-EE61-EC605B03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3" y="1552575"/>
          <a:ext cx="8964276" cy="7144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9525</xdr:rowOff>
    </xdr:from>
    <xdr:to>
      <xdr:col>12</xdr:col>
      <xdr:colOff>77287</xdr:colOff>
      <xdr:row>10</xdr:row>
      <xdr:rowOff>142995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403D7-66D1-9D0F-5491-FB6F35206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095375"/>
          <a:ext cx="7792537" cy="85737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104775</xdr:rowOff>
    </xdr:from>
    <xdr:to>
      <xdr:col>11</xdr:col>
      <xdr:colOff>601145</xdr:colOff>
      <xdr:row>4</xdr:row>
      <xdr:rowOff>76272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42B783-7570-8413-B0EB-3AB616BF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85750"/>
          <a:ext cx="7668695" cy="514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119063</xdr:colOff>
      <xdr:row>7</xdr:row>
      <xdr:rowOff>44078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DA6C43-D36F-EB55-5666-4BFB89F1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91463" cy="131090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10</xdr:row>
      <xdr:rowOff>109537</xdr:rowOff>
    </xdr:from>
    <xdr:to>
      <xdr:col>12</xdr:col>
      <xdr:colOff>224950</xdr:colOff>
      <xdr:row>13</xdr:row>
      <xdr:rowOff>90560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E1D45D-CAC5-D5DB-57D7-E983EDA2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1919287"/>
          <a:ext cx="7973538" cy="5239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10521</xdr:colOff>
      <xdr:row>5</xdr:row>
      <xdr:rowOff>133495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145DFD-B969-4444-895A-B8446CDC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35221" cy="10383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</xdr:row>
      <xdr:rowOff>33337</xdr:rowOff>
    </xdr:from>
    <xdr:to>
      <xdr:col>12</xdr:col>
      <xdr:colOff>115398</xdr:colOff>
      <xdr:row>11</xdr:row>
      <xdr:rowOff>42939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32DCAB-313F-0741-A227-87B0B08D9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481137"/>
          <a:ext cx="7868748" cy="5525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128588</xdr:rowOff>
    </xdr:from>
    <xdr:to>
      <xdr:col>11</xdr:col>
      <xdr:colOff>604838</xdr:colOff>
      <xdr:row>13</xdr:row>
      <xdr:rowOff>137126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C3BB37-7F84-914E-9E28-88F07222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76388"/>
          <a:ext cx="7729538" cy="9134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544285</xdr:colOff>
      <xdr:row>18</xdr:row>
      <xdr:rowOff>166687</xdr:rowOff>
    </xdr:from>
    <xdr:to>
      <xdr:col>12</xdr:col>
      <xdr:colOff>231321</xdr:colOff>
      <xdr:row>22</xdr:row>
      <xdr:rowOff>68722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CE57C-0D49-4953-7079-AD8E6F01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5" y="3473223"/>
          <a:ext cx="7443107" cy="636820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517072</xdr:colOff>
      <xdr:row>15</xdr:row>
      <xdr:rowOff>37419</xdr:rowOff>
    </xdr:from>
    <xdr:to>
      <xdr:col>12</xdr:col>
      <xdr:colOff>598715</xdr:colOff>
      <xdr:row>18</xdr:row>
      <xdr:rowOff>27098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53DFB4-21D9-6B25-19F2-034B4A9C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072" y="2792866"/>
          <a:ext cx="7837714" cy="540768"/>
        </a:xfrm>
        <a:prstGeom prst="rect">
          <a:avLst/>
        </a:prstGeom>
      </xdr:spPr>
    </xdr:pic>
    <xdr:clientData/>
  </xdr:twoCellAnchor>
  <xdr:twoCellAnchor editAs="oneCell">
    <xdr:from>
      <xdr:col>1</xdr:col>
      <xdr:colOff>292553</xdr:colOff>
      <xdr:row>1</xdr:row>
      <xdr:rowOff>102055</xdr:rowOff>
    </xdr:from>
    <xdr:to>
      <xdr:col>9</xdr:col>
      <xdr:colOff>402097</xdr:colOff>
      <xdr:row>14</xdr:row>
      <xdr:rowOff>61232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BDD1BE-2585-9787-162D-D012AF3EC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8893" y="285752"/>
          <a:ext cx="5280258" cy="23472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109538</xdr:rowOff>
    </xdr:from>
    <xdr:to>
      <xdr:col>13</xdr:col>
      <xdr:colOff>296491</xdr:colOff>
      <xdr:row>5</xdr:row>
      <xdr:rowOff>33428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4CDC7-D064-45FA-8F10-B52B02281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0513"/>
          <a:ext cx="8716591" cy="6477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11</xdr:col>
      <xdr:colOff>267732</xdr:colOff>
      <xdr:row>5</xdr:row>
      <xdr:rowOff>28656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126CE-5110-3D3F-9FFA-0CC45F87C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5"/>
          <a:ext cx="7392432" cy="5811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9</xdr:row>
      <xdr:rowOff>52387</xdr:rowOff>
    </xdr:from>
    <xdr:to>
      <xdr:col>12</xdr:col>
      <xdr:colOff>172524</xdr:colOff>
      <xdr:row>11</xdr:row>
      <xdr:rowOff>128648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FDF15-1D50-F6B9-BD04-BCA381640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1162"/>
          <a:ext cx="7697274" cy="4382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80963</xdr:rowOff>
    </xdr:from>
    <xdr:to>
      <xdr:col>11</xdr:col>
      <xdr:colOff>619125</xdr:colOff>
      <xdr:row>6</xdr:row>
      <xdr:rowOff>165937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14DEDD-55B9-8F6F-4055-B153DD0C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4863"/>
          <a:ext cx="7743825" cy="4469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12</xdr:col>
      <xdr:colOff>629823</xdr:colOff>
      <xdr:row>7</xdr:row>
      <xdr:rowOff>162009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47308-7D5C-434A-89AA-B64671B8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8675"/>
          <a:ext cx="8402223" cy="600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239243</xdr:colOff>
      <xdr:row>3</xdr:row>
      <xdr:rowOff>133444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C1C82A-5670-428B-8DAC-F6C42AE59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011643" cy="67636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</xdr:colOff>
      <xdr:row>3</xdr:row>
      <xdr:rowOff>57150</xdr:rowOff>
    </xdr:from>
    <xdr:to>
      <xdr:col>10</xdr:col>
      <xdr:colOff>624871</xdr:colOff>
      <xdr:row>11</xdr:row>
      <xdr:rowOff>19247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DBAACC-772A-A471-92E1-320D8D1C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" y="600075"/>
          <a:ext cx="7049484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</xdr:colOff>
      <xdr:row>16</xdr:row>
      <xdr:rowOff>28575</xdr:rowOff>
    </xdr:from>
    <xdr:to>
      <xdr:col>13</xdr:col>
      <xdr:colOff>272668</xdr:colOff>
      <xdr:row>18</xdr:row>
      <xdr:rowOff>171520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24F79D-6650-16F1-7AFB-59082D2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" y="2924175"/>
          <a:ext cx="8640381" cy="50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601424</xdr:colOff>
      <xdr:row>6</xdr:row>
      <xdr:rowOff>47783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275B3-46C1-C27F-9BEE-6D20BBE6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69224" cy="113363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</xdr:row>
      <xdr:rowOff>85725</xdr:rowOff>
    </xdr:from>
    <xdr:to>
      <xdr:col>11</xdr:col>
      <xdr:colOff>343924</xdr:colOff>
      <xdr:row>10</xdr:row>
      <xdr:rowOff>104879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BB64F-BDCB-9D3C-633E-5F07E884A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171575"/>
          <a:ext cx="7335274" cy="74305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13</xdr:col>
      <xdr:colOff>163123</xdr:colOff>
      <xdr:row>6</xdr:row>
      <xdr:rowOff>171583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86E045-4A48-9DB6-DC88-740D551A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8583223" cy="95263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8</xdr:row>
      <xdr:rowOff>100012</xdr:rowOff>
    </xdr:from>
    <xdr:to>
      <xdr:col>12</xdr:col>
      <xdr:colOff>234475</xdr:colOff>
      <xdr:row>10</xdr:row>
      <xdr:rowOff>176273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0A1E01-309D-4FAB-2E31-E2D1D15D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" y="1547812"/>
          <a:ext cx="7973538" cy="43821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401744</xdr:colOff>
      <xdr:row>10</xdr:row>
      <xdr:rowOff>61912</xdr:rowOff>
    </xdr:from>
    <xdr:to>
      <xdr:col>12</xdr:col>
      <xdr:colOff>606661</xdr:colOff>
      <xdr:row>12</xdr:row>
      <xdr:rowOff>95339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2F589-A868-A991-96B1-FFAF9872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744" y="1871662"/>
          <a:ext cx="7977317" cy="395377"/>
        </a:xfrm>
        <a:prstGeom prst="rect">
          <a:avLst/>
        </a:prstGeom>
      </xdr:spPr>
    </xdr:pic>
    <xdr:clientData/>
  </xdr:twoCellAnchor>
  <xdr:twoCellAnchor editAs="oneCell">
    <xdr:from>
      <xdr:col>2</xdr:col>
      <xdr:colOff>152144</xdr:colOff>
      <xdr:row>5</xdr:row>
      <xdr:rowOff>95249</xdr:rowOff>
    </xdr:from>
    <xdr:to>
      <xdr:col>11</xdr:col>
      <xdr:colOff>37468</xdr:colOff>
      <xdr:row>6</xdr:row>
      <xdr:rowOff>90537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E9578B-4AE1-3996-8399-D8B37DCE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544" y="1000124"/>
          <a:ext cx="5714624" cy="17626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343852</xdr:colOff>
      <xdr:row>2</xdr:row>
      <xdr:rowOff>133419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B019E-B3CD-C9F1-EACE-F85E0682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0852" cy="49536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3</xdr:row>
      <xdr:rowOff>136538</xdr:rowOff>
    </xdr:from>
    <xdr:to>
      <xdr:col>11</xdr:col>
      <xdr:colOff>348720</xdr:colOff>
      <xdr:row>6</xdr:row>
      <xdr:rowOff>81035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9D7E8E-E400-796F-455E-9F234E048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679463"/>
          <a:ext cx="7054320" cy="48742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76200</xdr:rowOff>
    </xdr:from>
    <xdr:to>
      <xdr:col>10</xdr:col>
      <xdr:colOff>515326</xdr:colOff>
      <xdr:row>9</xdr:row>
      <xdr:rowOff>66749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30AF9-B166-BF5A-94B3-6EA03B77B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6992326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357189</xdr:colOff>
      <xdr:row>0</xdr:row>
      <xdr:rowOff>166687</xdr:rowOff>
    </xdr:from>
    <xdr:to>
      <xdr:col>10</xdr:col>
      <xdr:colOff>452439</xdr:colOff>
      <xdr:row>5</xdr:row>
      <xdr:rowOff>40917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34F74E-4F8F-BB2E-BA6D-CDA40E695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9" y="166687"/>
          <a:ext cx="6572250" cy="77910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271463</xdr:colOff>
      <xdr:row>9</xdr:row>
      <xdr:rowOff>166687</xdr:rowOff>
    </xdr:from>
    <xdr:to>
      <xdr:col>11</xdr:col>
      <xdr:colOff>120036</xdr:colOff>
      <xdr:row>12</xdr:row>
      <xdr:rowOff>100078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412EF4-9B60-BC9A-A7E6-58ABE501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3" y="1795462"/>
          <a:ext cx="6973273" cy="476316"/>
        </a:xfrm>
        <a:prstGeom prst="rect">
          <a:avLst/>
        </a:prstGeom>
      </xdr:spPr>
    </xdr:pic>
    <xdr:clientData/>
  </xdr:twoCellAnchor>
  <xdr:twoCellAnchor editAs="oneCell">
    <xdr:from>
      <xdr:col>0</xdr:col>
      <xdr:colOff>195262</xdr:colOff>
      <xdr:row>2</xdr:row>
      <xdr:rowOff>119063</xdr:rowOff>
    </xdr:from>
    <xdr:to>
      <xdr:col>11</xdr:col>
      <xdr:colOff>91467</xdr:colOff>
      <xdr:row>7</xdr:row>
      <xdr:rowOff>90610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1671CA-1C68-E4B6-FA43-E3B8FBE5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" y="481013"/>
          <a:ext cx="7020905" cy="8764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80963</xdr:rowOff>
    </xdr:from>
    <xdr:to>
      <xdr:col>5</xdr:col>
      <xdr:colOff>552966</xdr:colOff>
      <xdr:row>6</xdr:row>
      <xdr:rowOff>128645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B3E958-5842-AADA-7DF5-C5CCBFA6B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4863"/>
          <a:ext cx="3696216" cy="40963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124385</xdr:colOff>
      <xdr:row>2</xdr:row>
      <xdr:rowOff>85787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3E853D-212E-418C-903E-9895F43CD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10585" cy="44773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391032</xdr:colOff>
      <xdr:row>2</xdr:row>
      <xdr:rowOff>161998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A7356-B80F-2EAC-0C92-E82FD07B9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29532" cy="52394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576263</xdr:colOff>
      <xdr:row>5</xdr:row>
      <xdr:rowOff>75548</xdr:rowOff>
    </xdr:from>
    <xdr:to>
      <xdr:col>11</xdr:col>
      <xdr:colOff>20572</xdr:colOff>
      <xdr:row>9</xdr:row>
      <xdr:rowOff>57315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FCDD2-D063-BA12-6D46-864EE1DE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263" y="980423"/>
          <a:ext cx="6569009" cy="705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448642</xdr:colOff>
      <xdr:row>6</xdr:row>
      <xdr:rowOff>104941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F07FE-E365-1BE0-0D89-6962DDE5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25642" cy="11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66675</xdr:rowOff>
    </xdr:from>
    <xdr:to>
      <xdr:col>12</xdr:col>
      <xdr:colOff>515507</xdr:colOff>
      <xdr:row>13</xdr:row>
      <xdr:rowOff>19195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E018AA-C813-DA9C-B609-0CF30DD72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33500"/>
          <a:ext cx="8287907" cy="103837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7</xdr:col>
      <xdr:colOff>314325</xdr:colOff>
      <xdr:row>16</xdr:row>
      <xdr:rowOff>119422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9468AC-B542-1A7E-C5EF-7D69D4C5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504825"/>
          <a:ext cx="4152900" cy="2510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182175</xdr:colOff>
      <xdr:row>5</xdr:row>
      <xdr:rowOff>104916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16A231-A062-63EF-9742-2EA4CBC4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2275" cy="10097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</xdr:row>
      <xdr:rowOff>0</xdr:rowOff>
    </xdr:from>
    <xdr:to>
      <xdr:col>11</xdr:col>
      <xdr:colOff>448725</xdr:colOff>
      <xdr:row>10</xdr:row>
      <xdr:rowOff>9602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44F34E-E14F-663D-D2EE-83904198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266825"/>
          <a:ext cx="7525800" cy="552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210574</xdr:colOff>
      <xdr:row>4</xdr:row>
      <xdr:rowOff>152522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54AA3-38F8-A0A0-7BAA-0B0B7B362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35274" cy="87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325070</xdr:colOff>
      <xdr:row>7</xdr:row>
      <xdr:rowOff>104966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82D05-3AD0-1B1D-43BA-CD6569A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45170" cy="137179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</xdr:row>
      <xdr:rowOff>28575</xdr:rowOff>
    </xdr:from>
    <xdr:to>
      <xdr:col>13</xdr:col>
      <xdr:colOff>48770</xdr:colOff>
      <xdr:row>11</xdr:row>
      <xdr:rowOff>66731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2E7041-099D-365F-0742-789CF67A9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1657350"/>
          <a:ext cx="8202170" cy="400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</xdr:colOff>
      <xdr:row>0</xdr:row>
      <xdr:rowOff>23813</xdr:rowOff>
    </xdr:from>
    <xdr:to>
      <xdr:col>12</xdr:col>
      <xdr:colOff>82057</xdr:colOff>
      <xdr:row>5</xdr:row>
      <xdr:rowOff>176361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8AED1-05DF-F5FD-7AC5-C79465DC2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" y="23813"/>
          <a:ext cx="7849695" cy="1057423"/>
        </a:xfrm>
        <a:prstGeom prst="rect">
          <a:avLst/>
        </a:prstGeom>
      </xdr:spPr>
    </xdr:pic>
    <xdr:clientData/>
  </xdr:twoCellAnchor>
  <xdr:twoCellAnchor editAs="oneCell">
    <xdr:from>
      <xdr:col>0</xdr:col>
      <xdr:colOff>233363</xdr:colOff>
      <xdr:row>6</xdr:row>
      <xdr:rowOff>142875</xdr:rowOff>
    </xdr:from>
    <xdr:to>
      <xdr:col>11</xdr:col>
      <xdr:colOff>624937</xdr:colOff>
      <xdr:row>10</xdr:row>
      <xdr:rowOff>85818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8630C6-F06E-538C-7E1C-8111AD0D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3" y="1228725"/>
          <a:ext cx="7516274" cy="6668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115310</xdr:colOff>
      <xdr:row>5</xdr:row>
      <xdr:rowOff>114442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DCD6A-6F79-D853-2814-467154DC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40010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</xdr:row>
      <xdr:rowOff>80962</xdr:rowOff>
    </xdr:from>
    <xdr:to>
      <xdr:col>11</xdr:col>
      <xdr:colOff>20001</xdr:colOff>
      <xdr:row>9</xdr:row>
      <xdr:rowOff>128644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0DA431-3694-D3D2-1BB7-3C7ACC19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347787"/>
          <a:ext cx="6811326" cy="4096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85725</xdr:rowOff>
    </xdr:from>
    <xdr:to>
      <xdr:col>3</xdr:col>
      <xdr:colOff>314624</xdr:colOff>
      <xdr:row>7</xdr:row>
      <xdr:rowOff>57222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6C40D-BAD3-1D1E-945A-160CD79C2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2143424" cy="514422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</xdr:row>
      <xdr:rowOff>76200</xdr:rowOff>
    </xdr:from>
    <xdr:to>
      <xdr:col>4</xdr:col>
      <xdr:colOff>390879</xdr:colOff>
      <xdr:row>7</xdr:row>
      <xdr:rowOff>95328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AA0D3-0D94-2029-F9B0-CDAFE042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800100"/>
          <a:ext cx="2534004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workbookViewId="0">
      <selection activeCell="D9" sqref="D9"/>
    </sheetView>
  </sheetViews>
  <sheetFormatPr defaultRowHeight="14.6" x14ac:dyDescent="0.4"/>
  <cols>
    <col min="1" max="1" width="9.69140625" style="1" customWidth="1"/>
    <col min="2" max="2" width="14.3046875" customWidth="1"/>
    <col min="3" max="3" width="48" customWidth="1"/>
    <col min="4" max="4" width="12.15234375" bestFit="1" customWidth="1"/>
    <col min="5" max="5" width="5.765625" customWidth="1"/>
    <col min="6" max="6" width="10.84375" style="2" customWidth="1"/>
    <col min="7" max="7" width="13.69140625" customWidth="1"/>
    <col min="9" max="9" width="9.23046875" bestFit="1" customWidth="1"/>
    <col min="10" max="10" width="6" customWidth="1"/>
  </cols>
  <sheetData>
    <row r="1" spans="1:9" ht="13.95" customHeight="1" x14ac:dyDescent="0.4">
      <c r="A1" s="15" t="s">
        <v>79</v>
      </c>
      <c r="B1" s="24"/>
      <c r="C1" s="24" t="s">
        <v>80</v>
      </c>
      <c r="D1" s="35" t="s">
        <v>83</v>
      </c>
      <c r="E1" s="35"/>
      <c r="F1" s="35"/>
      <c r="G1" s="35"/>
      <c r="H1" s="35"/>
      <c r="I1" s="33">
        <f>F113</f>
        <v>120.2</v>
      </c>
    </row>
    <row r="2" spans="1:9" ht="13.95" customHeight="1" x14ac:dyDescent="0.4">
      <c r="A2" s="14"/>
      <c r="B2" s="24"/>
      <c r="C2" s="25"/>
      <c r="D2" s="35" t="s">
        <v>84</v>
      </c>
      <c r="E2" s="35"/>
      <c r="F2" s="35"/>
      <c r="G2" s="35"/>
      <c r="H2" s="35"/>
      <c r="I2" s="34">
        <f>I113</f>
        <v>26.181249999999999</v>
      </c>
    </row>
    <row r="3" spans="1:9" ht="13.95" customHeight="1" x14ac:dyDescent="0.4">
      <c r="A3" s="30" t="s">
        <v>72</v>
      </c>
      <c r="B3" s="24"/>
      <c r="C3" s="25"/>
      <c r="D3" s="15"/>
      <c r="E3" s="15"/>
      <c r="F3" s="16"/>
      <c r="G3" s="15"/>
      <c r="H3" s="15"/>
      <c r="I3" s="15"/>
    </row>
    <row r="4" spans="1:9" ht="13.95" customHeight="1" x14ac:dyDescent="0.4">
      <c r="A4" s="26" t="s">
        <v>73</v>
      </c>
      <c r="B4" s="24"/>
      <c r="C4" s="25">
        <v>-10</v>
      </c>
      <c r="D4" s="15"/>
      <c r="E4" s="15"/>
      <c r="F4" s="16"/>
      <c r="G4" s="15"/>
      <c r="H4" s="15"/>
      <c r="I4" s="15"/>
    </row>
    <row r="5" spans="1:9" ht="13.95" customHeight="1" x14ac:dyDescent="0.4">
      <c r="A5" s="26" t="s">
        <v>74</v>
      </c>
      <c r="B5" s="24"/>
      <c r="C5" s="25">
        <v>39</v>
      </c>
      <c r="D5" s="15"/>
      <c r="E5" s="15"/>
      <c r="F5" s="16"/>
      <c r="G5" s="15"/>
      <c r="H5" s="15"/>
      <c r="I5" s="15"/>
    </row>
    <row r="6" spans="1:9" ht="13.95" customHeight="1" x14ac:dyDescent="0.4">
      <c r="A6" s="26" t="s">
        <v>75</v>
      </c>
      <c r="B6" s="24"/>
      <c r="C6" s="25">
        <v>35</v>
      </c>
      <c r="D6" s="29" t="s">
        <v>85</v>
      </c>
      <c r="E6" s="36" t="s">
        <v>78</v>
      </c>
      <c r="F6" s="37"/>
      <c r="G6" s="37"/>
      <c r="H6" s="38"/>
      <c r="I6" s="38"/>
    </row>
    <row r="7" spans="1:9" ht="13.95" customHeight="1" x14ac:dyDescent="0.4">
      <c r="A7" s="27" t="s">
        <v>76</v>
      </c>
      <c r="B7" s="28"/>
      <c r="C7" s="25" t="s">
        <v>77</v>
      </c>
      <c r="D7" s="15"/>
      <c r="E7" s="15"/>
      <c r="F7" s="16"/>
      <c r="G7" s="15"/>
      <c r="H7" s="15"/>
      <c r="I7" s="15"/>
    </row>
    <row r="8" spans="1:9" ht="13.95" customHeight="1" x14ac:dyDescent="0.4">
      <c r="B8" s="28"/>
      <c r="C8" s="25"/>
      <c r="D8" s="15" t="s">
        <v>86</v>
      </c>
      <c r="E8" s="15" t="s">
        <v>87</v>
      </c>
      <c r="F8" s="16"/>
      <c r="G8" s="15"/>
      <c r="H8" s="15"/>
      <c r="I8" s="15"/>
    </row>
    <row r="9" spans="1:9" x14ac:dyDescent="0.4">
      <c r="A9" s="14"/>
      <c r="B9" s="15"/>
      <c r="C9" s="15"/>
      <c r="D9" s="15"/>
      <c r="E9" s="17" t="s">
        <v>88</v>
      </c>
      <c r="F9" s="16"/>
      <c r="G9" s="15"/>
      <c r="H9" s="15"/>
      <c r="I9" s="15"/>
    </row>
    <row r="10" spans="1:9" x14ac:dyDescent="0.4">
      <c r="A10" s="14"/>
      <c r="B10" s="15"/>
      <c r="C10" s="15"/>
      <c r="D10" s="15"/>
      <c r="E10" s="15"/>
      <c r="F10" s="16"/>
      <c r="G10" s="15"/>
      <c r="H10" s="15"/>
      <c r="I10" s="15"/>
    </row>
    <row r="11" spans="1:9" x14ac:dyDescent="0.4">
      <c r="A11" s="4" t="s">
        <v>7</v>
      </c>
      <c r="B11" s="3" t="s">
        <v>1</v>
      </c>
      <c r="C11" s="3" t="s">
        <v>0</v>
      </c>
      <c r="D11" s="4" t="s">
        <v>2</v>
      </c>
      <c r="E11" s="4" t="s">
        <v>4</v>
      </c>
      <c r="F11" s="6" t="s">
        <v>5</v>
      </c>
      <c r="G11" s="18" t="s">
        <v>3</v>
      </c>
      <c r="H11" s="31" t="s">
        <v>8</v>
      </c>
      <c r="I11" s="3" t="s">
        <v>82</v>
      </c>
    </row>
    <row r="12" spans="1:9" x14ac:dyDescent="0.4">
      <c r="A12" s="4">
        <v>1</v>
      </c>
      <c r="B12" s="7" t="s">
        <v>10</v>
      </c>
      <c r="C12" s="8" t="s">
        <v>9</v>
      </c>
      <c r="D12" s="11">
        <v>4.5</v>
      </c>
      <c r="E12" s="5">
        <v>1</v>
      </c>
      <c r="F12" s="6">
        <f>E12*D12</f>
        <v>4.5</v>
      </c>
      <c r="G12" s="19"/>
      <c r="H12" s="31">
        <v>350</v>
      </c>
      <c r="I12" s="3">
        <f>H12*E12</f>
        <v>350</v>
      </c>
    </row>
    <row r="13" spans="1:9" x14ac:dyDescent="0.4">
      <c r="A13" s="4">
        <v>2</v>
      </c>
      <c r="B13" s="7" t="s">
        <v>11</v>
      </c>
      <c r="C13" s="8" t="s">
        <v>13</v>
      </c>
      <c r="D13" s="11">
        <f>2.6*4</f>
        <v>10.4</v>
      </c>
      <c r="E13" s="5">
        <v>1</v>
      </c>
      <c r="F13" s="6">
        <f t="shared" ref="F13:F65" si="0">E13*D13</f>
        <v>10.4</v>
      </c>
      <c r="G13" s="20"/>
      <c r="H13" s="31">
        <v>624</v>
      </c>
      <c r="I13" s="3">
        <f t="shared" ref="I13:I76" si="1">H13*E13</f>
        <v>624</v>
      </c>
    </row>
    <row r="14" spans="1:9" x14ac:dyDescent="0.4">
      <c r="A14" s="4">
        <v>3</v>
      </c>
      <c r="B14" s="7" t="s">
        <v>12</v>
      </c>
      <c r="C14" s="8" t="s">
        <v>14</v>
      </c>
      <c r="D14" s="11">
        <v>1.5</v>
      </c>
      <c r="E14" s="5">
        <v>1</v>
      </c>
      <c r="F14" s="6">
        <f>E14*D14</f>
        <v>1.5</v>
      </c>
      <c r="G14" s="19"/>
      <c r="H14" s="31">
        <v>170</v>
      </c>
      <c r="I14" s="3">
        <f t="shared" si="1"/>
        <v>170</v>
      </c>
    </row>
    <row r="15" spans="1:9" x14ac:dyDescent="0.4">
      <c r="A15" s="4">
        <v>4</v>
      </c>
      <c r="B15" s="7" t="s">
        <v>15</v>
      </c>
      <c r="C15" s="8" t="s">
        <v>16</v>
      </c>
      <c r="D15" s="11">
        <v>1.3</v>
      </c>
      <c r="E15" s="5">
        <v>2</v>
      </c>
      <c r="F15" s="6">
        <f t="shared" si="0"/>
        <v>2.6</v>
      </c>
      <c r="G15" s="19"/>
      <c r="H15" s="31">
        <v>8</v>
      </c>
      <c r="I15" s="3">
        <f t="shared" si="1"/>
        <v>16</v>
      </c>
    </row>
    <row r="16" spans="1:9" x14ac:dyDescent="0.4">
      <c r="A16" s="4">
        <v>5</v>
      </c>
      <c r="B16" s="7" t="s">
        <v>15</v>
      </c>
      <c r="C16" s="8" t="s">
        <v>17</v>
      </c>
      <c r="D16" s="11" t="s">
        <v>18</v>
      </c>
      <c r="E16" s="5">
        <v>2</v>
      </c>
      <c r="F16" s="6">
        <f t="shared" si="0"/>
        <v>2</v>
      </c>
      <c r="G16" s="19"/>
      <c r="H16" s="31">
        <v>63</v>
      </c>
      <c r="I16" s="3">
        <f t="shared" si="1"/>
        <v>126</v>
      </c>
    </row>
    <row r="17" spans="1:9" x14ac:dyDescent="0.4">
      <c r="A17" s="4">
        <v>6</v>
      </c>
      <c r="B17" s="7" t="s">
        <v>20</v>
      </c>
      <c r="C17" s="8" t="s">
        <v>19</v>
      </c>
      <c r="D17" s="11">
        <v>0.77</v>
      </c>
      <c r="E17" s="5">
        <v>5</v>
      </c>
      <c r="F17" s="6">
        <f t="shared" si="0"/>
        <v>3.85</v>
      </c>
      <c r="G17" s="19"/>
      <c r="H17" s="31">
        <v>9.26</v>
      </c>
      <c r="I17" s="3">
        <f t="shared" si="1"/>
        <v>46.3</v>
      </c>
    </row>
    <row r="18" spans="1:9" x14ac:dyDescent="0.4">
      <c r="A18" s="4">
        <v>7</v>
      </c>
      <c r="B18" s="7" t="s">
        <v>22</v>
      </c>
      <c r="C18" s="8" t="s">
        <v>21</v>
      </c>
      <c r="D18" s="11">
        <v>1.6</v>
      </c>
      <c r="E18" s="5">
        <v>1</v>
      </c>
      <c r="F18" s="6">
        <f t="shared" si="0"/>
        <v>1.6</v>
      </c>
      <c r="G18" s="19"/>
      <c r="H18" s="31">
        <v>162</v>
      </c>
      <c r="I18" s="3">
        <f t="shared" si="1"/>
        <v>162</v>
      </c>
    </row>
    <row r="19" spans="1:9" x14ac:dyDescent="0.4">
      <c r="A19" s="4">
        <v>8</v>
      </c>
      <c r="B19" s="7" t="s">
        <v>23</v>
      </c>
      <c r="C19" s="8" t="s">
        <v>24</v>
      </c>
      <c r="D19" s="11" t="s">
        <v>25</v>
      </c>
      <c r="E19" s="5">
        <v>1</v>
      </c>
      <c r="F19" s="6">
        <f>E19*D19</f>
        <v>16</v>
      </c>
      <c r="G19" s="19"/>
      <c r="H19" s="31">
        <v>500</v>
      </c>
      <c r="I19" s="3">
        <f t="shared" si="1"/>
        <v>500</v>
      </c>
    </row>
    <row r="20" spans="1:9" x14ac:dyDescent="0.4">
      <c r="A20" s="4">
        <v>9</v>
      </c>
      <c r="B20" s="7" t="s">
        <v>26</v>
      </c>
      <c r="C20" s="9" t="s">
        <v>27</v>
      </c>
      <c r="D20" s="12">
        <v>2</v>
      </c>
      <c r="E20" s="6">
        <v>1</v>
      </c>
      <c r="F20" s="6">
        <f>E20*D20</f>
        <v>2</v>
      </c>
      <c r="G20" s="18" t="s">
        <v>69</v>
      </c>
      <c r="H20" s="31">
        <v>90</v>
      </c>
      <c r="I20" s="3">
        <f t="shared" si="1"/>
        <v>90</v>
      </c>
    </row>
    <row r="21" spans="1:9" x14ac:dyDescent="0.4">
      <c r="A21" s="4">
        <v>10</v>
      </c>
      <c r="B21" s="7" t="s">
        <v>29</v>
      </c>
      <c r="C21" s="8" t="s">
        <v>28</v>
      </c>
      <c r="D21" s="13">
        <v>1.31</v>
      </c>
      <c r="E21" s="3">
        <v>1</v>
      </c>
      <c r="F21" s="6">
        <f t="shared" si="0"/>
        <v>1.31</v>
      </c>
      <c r="G21" s="19"/>
      <c r="H21" s="31">
        <v>60.76</v>
      </c>
      <c r="I21" s="3">
        <f t="shared" si="1"/>
        <v>60.76</v>
      </c>
    </row>
    <row r="22" spans="1:9" x14ac:dyDescent="0.4">
      <c r="A22" s="4">
        <v>11</v>
      </c>
      <c r="B22" s="7" t="s">
        <v>30</v>
      </c>
      <c r="C22" s="8" t="s">
        <v>31</v>
      </c>
      <c r="D22" s="13">
        <v>0.77</v>
      </c>
      <c r="E22" s="3">
        <v>5</v>
      </c>
      <c r="F22" s="6">
        <f t="shared" si="0"/>
        <v>3.85</v>
      </c>
      <c r="G22" s="19"/>
      <c r="H22" s="31">
        <v>9.9039999999999999</v>
      </c>
      <c r="I22" s="3">
        <f t="shared" si="1"/>
        <v>49.519999999999996</v>
      </c>
    </row>
    <row r="23" spans="1:9" x14ac:dyDescent="0.4">
      <c r="A23" s="4">
        <v>12</v>
      </c>
      <c r="B23" s="7" t="s">
        <v>33</v>
      </c>
      <c r="C23" s="8" t="s">
        <v>32</v>
      </c>
      <c r="D23" s="13">
        <v>1.2</v>
      </c>
      <c r="E23" s="3">
        <v>1</v>
      </c>
      <c r="F23" s="6">
        <f t="shared" si="0"/>
        <v>1.2</v>
      </c>
      <c r="G23" s="19"/>
      <c r="H23" s="31">
        <v>166</v>
      </c>
      <c r="I23" s="3">
        <f t="shared" si="1"/>
        <v>166</v>
      </c>
    </row>
    <row r="24" spans="1:9" x14ac:dyDescent="0.4">
      <c r="A24" s="4">
        <v>13</v>
      </c>
      <c r="B24" s="7" t="s">
        <v>36</v>
      </c>
      <c r="C24" s="8" t="s">
        <v>34</v>
      </c>
      <c r="D24" s="13" t="s">
        <v>35</v>
      </c>
      <c r="E24" s="3">
        <v>2</v>
      </c>
      <c r="F24" s="6">
        <f t="shared" si="0"/>
        <v>10</v>
      </c>
      <c r="G24" s="19"/>
      <c r="H24" s="31">
        <v>800</v>
      </c>
      <c r="I24" s="3">
        <f t="shared" si="1"/>
        <v>1600</v>
      </c>
    </row>
    <row r="25" spans="1:9" x14ac:dyDescent="0.4">
      <c r="A25" s="4">
        <v>14</v>
      </c>
      <c r="B25" s="7" t="s">
        <v>37</v>
      </c>
      <c r="C25" s="8" t="s">
        <v>38</v>
      </c>
      <c r="D25" s="13" t="s">
        <v>18</v>
      </c>
      <c r="E25" s="3">
        <v>1</v>
      </c>
      <c r="F25" s="6">
        <f t="shared" si="0"/>
        <v>1</v>
      </c>
      <c r="G25" s="19"/>
      <c r="H25" s="31">
        <v>210</v>
      </c>
      <c r="I25" s="3">
        <f t="shared" si="1"/>
        <v>210</v>
      </c>
    </row>
    <row r="26" spans="1:9" x14ac:dyDescent="0.4">
      <c r="A26" s="4">
        <v>15</v>
      </c>
      <c r="B26" s="7" t="s">
        <v>40</v>
      </c>
      <c r="C26" s="8" t="s">
        <v>39</v>
      </c>
      <c r="D26" s="13">
        <v>0.5</v>
      </c>
      <c r="E26" s="3">
        <v>1</v>
      </c>
      <c r="F26" s="6">
        <f t="shared" si="0"/>
        <v>0.5</v>
      </c>
      <c r="G26" s="19" t="s">
        <v>69</v>
      </c>
      <c r="H26" s="31">
        <v>164</v>
      </c>
      <c r="I26" s="3">
        <f t="shared" si="1"/>
        <v>164</v>
      </c>
    </row>
    <row r="27" spans="1:9" x14ac:dyDescent="0.4">
      <c r="A27" s="4">
        <v>16</v>
      </c>
      <c r="B27" s="7" t="s">
        <v>41</v>
      </c>
      <c r="C27" s="8" t="s">
        <v>42</v>
      </c>
      <c r="D27" s="13">
        <v>0.5</v>
      </c>
      <c r="E27" s="3">
        <v>1</v>
      </c>
      <c r="F27" s="6">
        <f t="shared" si="0"/>
        <v>0.5</v>
      </c>
      <c r="G27" s="19" t="s">
        <v>69</v>
      </c>
      <c r="H27" s="31">
        <v>96</v>
      </c>
      <c r="I27" s="3">
        <f t="shared" si="1"/>
        <v>96</v>
      </c>
    </row>
    <row r="28" spans="1:9" x14ac:dyDescent="0.4">
      <c r="A28" s="4">
        <v>17</v>
      </c>
      <c r="B28" s="7" t="s">
        <v>43</v>
      </c>
      <c r="C28" s="8" t="s">
        <v>44</v>
      </c>
      <c r="D28" s="13">
        <v>0.77</v>
      </c>
      <c r="E28" s="3">
        <v>13</v>
      </c>
      <c r="F28" s="6">
        <f t="shared" si="0"/>
        <v>10.01</v>
      </c>
      <c r="G28" s="19"/>
      <c r="H28" s="31">
        <v>5.58</v>
      </c>
      <c r="I28" s="3">
        <f t="shared" si="1"/>
        <v>72.540000000000006</v>
      </c>
    </row>
    <row r="29" spans="1:9" x14ac:dyDescent="0.4">
      <c r="A29" s="4">
        <v>18</v>
      </c>
      <c r="B29" s="7" t="s">
        <v>46</v>
      </c>
      <c r="C29" s="8" t="s">
        <v>45</v>
      </c>
      <c r="D29" s="13">
        <v>1.02</v>
      </c>
      <c r="E29" s="3">
        <v>1</v>
      </c>
      <c r="F29" s="6">
        <f t="shared" si="0"/>
        <v>1.02</v>
      </c>
      <c r="G29" s="19"/>
      <c r="H29" s="31">
        <v>15.33</v>
      </c>
      <c r="I29" s="3">
        <f t="shared" si="1"/>
        <v>15.33</v>
      </c>
    </row>
    <row r="30" spans="1:9" x14ac:dyDescent="0.4">
      <c r="A30" s="4">
        <v>19</v>
      </c>
      <c r="B30" s="7" t="s">
        <v>48</v>
      </c>
      <c r="C30" s="8" t="s">
        <v>47</v>
      </c>
      <c r="D30" s="13">
        <v>10.4</v>
      </c>
      <c r="E30" s="3">
        <v>2</v>
      </c>
      <c r="F30" s="6">
        <f t="shared" si="0"/>
        <v>20.8</v>
      </c>
      <c r="G30" s="19"/>
      <c r="H30" s="31">
        <v>659</v>
      </c>
      <c r="I30" s="3">
        <f t="shared" si="1"/>
        <v>1318</v>
      </c>
    </row>
    <row r="31" spans="1:9" x14ac:dyDescent="0.4">
      <c r="A31" s="4">
        <v>20</v>
      </c>
      <c r="B31" s="7" t="s">
        <v>50</v>
      </c>
      <c r="C31" s="8" t="s">
        <v>49</v>
      </c>
      <c r="D31" s="13">
        <v>0.43</v>
      </c>
      <c r="E31" s="3">
        <v>2</v>
      </c>
      <c r="F31" s="6">
        <f t="shared" si="0"/>
        <v>0.86</v>
      </c>
      <c r="G31" s="19"/>
      <c r="H31" s="31">
        <v>72.400000000000006</v>
      </c>
      <c r="I31" s="3">
        <f t="shared" si="1"/>
        <v>144.80000000000001</v>
      </c>
    </row>
    <row r="32" spans="1:9" x14ac:dyDescent="0.4">
      <c r="A32" s="4">
        <v>21</v>
      </c>
      <c r="B32" s="7" t="s">
        <v>52</v>
      </c>
      <c r="C32" s="8" t="s">
        <v>51</v>
      </c>
      <c r="D32" s="13">
        <v>6.5</v>
      </c>
      <c r="E32" s="3">
        <v>2</v>
      </c>
      <c r="F32" s="6">
        <f t="shared" si="0"/>
        <v>13</v>
      </c>
      <c r="G32" s="19"/>
      <c r="H32" s="31">
        <v>530</v>
      </c>
      <c r="I32" s="3">
        <f t="shared" si="1"/>
        <v>1060</v>
      </c>
    </row>
    <row r="33" spans="1:9" x14ac:dyDescent="0.4">
      <c r="A33" s="4">
        <v>22</v>
      </c>
      <c r="B33" s="7" t="s">
        <v>55</v>
      </c>
      <c r="C33" s="8" t="s">
        <v>53</v>
      </c>
      <c r="D33" s="13">
        <v>0.5</v>
      </c>
      <c r="E33" s="3">
        <v>2</v>
      </c>
      <c r="F33" s="6">
        <f t="shared" si="0"/>
        <v>1</v>
      </c>
      <c r="G33" s="19" t="s">
        <v>81</v>
      </c>
      <c r="H33" s="31">
        <v>97</v>
      </c>
      <c r="I33" s="3">
        <f t="shared" si="1"/>
        <v>194</v>
      </c>
    </row>
    <row r="34" spans="1:9" x14ac:dyDescent="0.4">
      <c r="A34" s="4">
        <v>23</v>
      </c>
      <c r="B34" s="7" t="s">
        <v>56</v>
      </c>
      <c r="C34" s="8" t="s">
        <v>54</v>
      </c>
      <c r="D34" s="13">
        <v>0.5</v>
      </c>
      <c r="E34" s="3">
        <v>2</v>
      </c>
      <c r="F34" s="6">
        <f t="shared" si="0"/>
        <v>1</v>
      </c>
      <c r="G34" s="18" t="s">
        <v>69</v>
      </c>
      <c r="H34" s="31">
        <v>93</v>
      </c>
      <c r="I34" s="3">
        <f t="shared" si="1"/>
        <v>186</v>
      </c>
    </row>
    <row r="35" spans="1:9" x14ac:dyDescent="0.4">
      <c r="A35" s="4">
        <v>24</v>
      </c>
      <c r="B35" s="7" t="s">
        <v>58</v>
      </c>
      <c r="C35" s="8" t="s">
        <v>57</v>
      </c>
      <c r="D35" s="12">
        <f>1.5*3</f>
        <v>4.5</v>
      </c>
      <c r="E35" s="3">
        <v>1</v>
      </c>
      <c r="F35" s="6">
        <f t="shared" si="0"/>
        <v>4.5</v>
      </c>
      <c r="G35" s="18"/>
      <c r="H35" s="31">
        <v>449</v>
      </c>
      <c r="I35" s="3">
        <f t="shared" si="1"/>
        <v>449</v>
      </c>
    </row>
    <row r="36" spans="1:9" x14ac:dyDescent="0.4">
      <c r="A36" s="4">
        <v>25</v>
      </c>
      <c r="B36" s="7" t="s">
        <v>59</v>
      </c>
      <c r="C36" s="8" t="s">
        <v>60</v>
      </c>
      <c r="D36" s="12">
        <f>1.1*2</f>
        <v>2.2000000000000002</v>
      </c>
      <c r="E36" s="3">
        <v>1</v>
      </c>
      <c r="F36" s="6">
        <f t="shared" si="0"/>
        <v>2.2000000000000002</v>
      </c>
      <c r="G36" s="18"/>
      <c r="H36" s="31">
        <v>312</v>
      </c>
      <c r="I36" s="3">
        <f t="shared" si="1"/>
        <v>312</v>
      </c>
    </row>
    <row r="37" spans="1:9" x14ac:dyDescent="0.4">
      <c r="A37" s="4">
        <v>26</v>
      </c>
      <c r="B37" s="7" t="s">
        <v>62</v>
      </c>
      <c r="C37" s="8" t="s">
        <v>61</v>
      </c>
      <c r="D37" s="12"/>
      <c r="E37" s="3">
        <v>1</v>
      </c>
      <c r="F37" s="6">
        <f t="shared" si="0"/>
        <v>0</v>
      </c>
      <c r="G37" s="18"/>
      <c r="H37" s="31">
        <v>222</v>
      </c>
      <c r="I37" s="3">
        <f t="shared" si="1"/>
        <v>222</v>
      </c>
    </row>
    <row r="38" spans="1:9" x14ac:dyDescent="0.4">
      <c r="A38" s="4">
        <v>27</v>
      </c>
      <c r="B38" s="7" t="s">
        <v>63</v>
      </c>
      <c r="C38" s="8" t="s">
        <v>64</v>
      </c>
      <c r="D38" s="12"/>
      <c r="E38" s="3">
        <v>1</v>
      </c>
      <c r="F38" s="6">
        <f t="shared" si="0"/>
        <v>0</v>
      </c>
      <c r="G38" s="18"/>
      <c r="H38" s="31">
        <v>117</v>
      </c>
      <c r="I38" s="3">
        <f t="shared" si="1"/>
        <v>117</v>
      </c>
    </row>
    <row r="39" spans="1:9" x14ac:dyDescent="0.4">
      <c r="A39" s="4">
        <v>28</v>
      </c>
      <c r="B39" s="7" t="s">
        <v>66</v>
      </c>
      <c r="C39" s="8" t="s">
        <v>65</v>
      </c>
      <c r="D39" s="12"/>
      <c r="E39" s="3">
        <v>1</v>
      </c>
      <c r="F39" s="6">
        <f t="shared" si="0"/>
        <v>0</v>
      </c>
      <c r="G39" s="18"/>
      <c r="H39" s="31">
        <v>170</v>
      </c>
      <c r="I39" s="3">
        <f t="shared" si="1"/>
        <v>170</v>
      </c>
    </row>
    <row r="40" spans="1:9" x14ac:dyDescent="0.4">
      <c r="A40" s="4">
        <v>29</v>
      </c>
      <c r="B40" s="7"/>
      <c r="C40" s="7" t="s">
        <v>68</v>
      </c>
      <c r="D40" s="12">
        <v>3</v>
      </c>
      <c r="E40" s="3">
        <v>1</v>
      </c>
      <c r="F40" s="6">
        <f t="shared" si="0"/>
        <v>3</v>
      </c>
      <c r="G40" s="18" t="s">
        <v>69</v>
      </c>
      <c r="H40" s="31">
        <v>490</v>
      </c>
      <c r="I40" s="3">
        <f t="shared" si="1"/>
        <v>490</v>
      </c>
    </row>
    <row r="41" spans="1:9" x14ac:dyDescent="0.4">
      <c r="A41" s="4">
        <v>30</v>
      </c>
      <c r="B41" s="7" t="s">
        <v>67</v>
      </c>
      <c r="C41" s="7" t="s">
        <v>89</v>
      </c>
      <c r="D41" s="12"/>
      <c r="E41" s="3">
        <v>1</v>
      </c>
      <c r="F41" s="6">
        <f t="shared" si="0"/>
        <v>0</v>
      </c>
      <c r="G41" s="18"/>
      <c r="H41" s="31">
        <v>17000</v>
      </c>
      <c r="I41" s="3">
        <f t="shared" si="1"/>
        <v>17000</v>
      </c>
    </row>
    <row r="42" spans="1:9" x14ac:dyDescent="0.4">
      <c r="A42" s="4">
        <v>31</v>
      </c>
      <c r="B42" s="7"/>
      <c r="C42" s="7"/>
      <c r="D42" s="12"/>
      <c r="E42" s="3"/>
      <c r="F42" s="6">
        <f t="shared" si="0"/>
        <v>0</v>
      </c>
      <c r="G42" s="18"/>
      <c r="H42" s="31"/>
      <c r="I42" s="3">
        <f t="shared" si="1"/>
        <v>0</v>
      </c>
    </row>
    <row r="43" spans="1:9" x14ac:dyDescent="0.4">
      <c r="A43" s="4">
        <v>32</v>
      </c>
      <c r="B43" s="7"/>
      <c r="C43" s="7"/>
      <c r="D43" s="12"/>
      <c r="E43" s="3"/>
      <c r="F43" s="6">
        <f t="shared" si="0"/>
        <v>0</v>
      </c>
      <c r="G43" s="18"/>
      <c r="H43" s="31"/>
      <c r="I43" s="3">
        <f t="shared" si="1"/>
        <v>0</v>
      </c>
    </row>
    <row r="44" spans="1:9" x14ac:dyDescent="0.4">
      <c r="A44" s="4">
        <v>33</v>
      </c>
      <c r="B44" s="7"/>
      <c r="C44" s="7"/>
      <c r="D44" s="12"/>
      <c r="E44" s="3"/>
      <c r="F44" s="6">
        <f t="shared" si="0"/>
        <v>0</v>
      </c>
      <c r="G44" s="18"/>
      <c r="H44" s="31"/>
      <c r="I44" s="3">
        <f t="shared" si="1"/>
        <v>0</v>
      </c>
    </row>
    <row r="45" spans="1:9" x14ac:dyDescent="0.4">
      <c r="A45" s="4">
        <v>34</v>
      </c>
      <c r="B45" s="7"/>
      <c r="C45" s="7"/>
      <c r="D45" s="10"/>
      <c r="E45" s="3"/>
      <c r="F45" s="6">
        <f t="shared" si="0"/>
        <v>0</v>
      </c>
      <c r="G45" s="18"/>
      <c r="H45" s="31"/>
      <c r="I45" s="3">
        <f t="shared" si="1"/>
        <v>0</v>
      </c>
    </row>
    <row r="46" spans="1:9" x14ac:dyDescent="0.4">
      <c r="A46" s="4">
        <v>35</v>
      </c>
      <c r="B46" s="7"/>
      <c r="C46" s="7"/>
      <c r="D46" s="10"/>
      <c r="E46" s="3"/>
      <c r="F46" s="6">
        <f t="shared" si="0"/>
        <v>0</v>
      </c>
      <c r="G46" s="18"/>
      <c r="H46" s="31"/>
      <c r="I46" s="3">
        <f t="shared" si="1"/>
        <v>0</v>
      </c>
    </row>
    <row r="47" spans="1:9" x14ac:dyDescent="0.4">
      <c r="A47" s="4">
        <v>36</v>
      </c>
      <c r="B47" s="7"/>
      <c r="C47" s="7"/>
      <c r="D47" s="10"/>
      <c r="E47" s="3"/>
      <c r="F47" s="6">
        <f t="shared" si="0"/>
        <v>0</v>
      </c>
      <c r="G47" s="18"/>
      <c r="H47" s="31"/>
      <c r="I47" s="3">
        <f t="shared" si="1"/>
        <v>0</v>
      </c>
    </row>
    <row r="48" spans="1:9" x14ac:dyDescent="0.4">
      <c r="A48" s="4">
        <v>37</v>
      </c>
      <c r="B48" s="7"/>
      <c r="C48" s="7"/>
      <c r="D48" s="10"/>
      <c r="E48" s="3"/>
      <c r="F48" s="6">
        <f t="shared" si="0"/>
        <v>0</v>
      </c>
      <c r="G48" s="18"/>
      <c r="H48" s="31"/>
      <c r="I48" s="3">
        <f t="shared" si="1"/>
        <v>0</v>
      </c>
    </row>
    <row r="49" spans="1:9" x14ac:dyDescent="0.4">
      <c r="A49" s="4">
        <v>38</v>
      </c>
      <c r="B49" s="7"/>
      <c r="C49" s="7"/>
      <c r="D49" s="10"/>
      <c r="E49" s="3"/>
      <c r="F49" s="6">
        <f t="shared" si="0"/>
        <v>0</v>
      </c>
      <c r="G49" s="18"/>
      <c r="H49" s="31"/>
      <c r="I49" s="3">
        <f t="shared" si="1"/>
        <v>0</v>
      </c>
    </row>
    <row r="50" spans="1:9" x14ac:dyDescent="0.4">
      <c r="A50" s="4">
        <v>39</v>
      </c>
      <c r="B50" s="7"/>
      <c r="C50" s="7"/>
      <c r="D50" s="10"/>
      <c r="E50" s="3"/>
      <c r="F50" s="6">
        <f t="shared" si="0"/>
        <v>0</v>
      </c>
      <c r="G50" s="18"/>
      <c r="H50" s="31"/>
      <c r="I50" s="3">
        <f t="shared" si="1"/>
        <v>0</v>
      </c>
    </row>
    <row r="51" spans="1:9" x14ac:dyDescent="0.4">
      <c r="A51" s="4">
        <v>40</v>
      </c>
      <c r="B51" s="7"/>
      <c r="C51" s="7"/>
      <c r="D51" s="10"/>
      <c r="E51" s="3"/>
      <c r="F51" s="6">
        <f t="shared" si="0"/>
        <v>0</v>
      </c>
      <c r="G51" s="18"/>
      <c r="H51" s="31"/>
      <c r="I51" s="3">
        <f t="shared" si="1"/>
        <v>0</v>
      </c>
    </row>
    <row r="52" spans="1:9" x14ac:dyDescent="0.4">
      <c r="A52" s="4">
        <v>41</v>
      </c>
      <c r="B52" s="7"/>
      <c r="C52" s="7"/>
      <c r="D52" s="10"/>
      <c r="E52" s="3"/>
      <c r="F52" s="6">
        <f t="shared" si="0"/>
        <v>0</v>
      </c>
      <c r="G52" s="18"/>
      <c r="H52" s="31"/>
      <c r="I52" s="3">
        <f t="shared" si="1"/>
        <v>0</v>
      </c>
    </row>
    <row r="53" spans="1:9" x14ac:dyDescent="0.4">
      <c r="A53" s="4">
        <v>42</v>
      </c>
      <c r="B53" s="7"/>
      <c r="C53" s="7"/>
      <c r="D53" s="10"/>
      <c r="E53" s="3"/>
      <c r="F53" s="6">
        <f t="shared" si="0"/>
        <v>0</v>
      </c>
      <c r="G53" s="18"/>
      <c r="H53" s="31"/>
      <c r="I53" s="3">
        <f t="shared" si="1"/>
        <v>0</v>
      </c>
    </row>
    <row r="54" spans="1:9" x14ac:dyDescent="0.4">
      <c r="A54" s="4">
        <v>43</v>
      </c>
      <c r="B54" s="7"/>
      <c r="C54" s="7"/>
      <c r="D54" s="10"/>
      <c r="E54" s="3"/>
      <c r="F54" s="6">
        <f t="shared" si="0"/>
        <v>0</v>
      </c>
      <c r="G54" s="18"/>
      <c r="H54" s="31"/>
      <c r="I54" s="3">
        <f t="shared" si="1"/>
        <v>0</v>
      </c>
    </row>
    <row r="55" spans="1:9" x14ac:dyDescent="0.4">
      <c r="A55" s="4">
        <v>44</v>
      </c>
      <c r="B55" s="7"/>
      <c r="C55" s="7"/>
      <c r="D55" s="10"/>
      <c r="E55" s="3"/>
      <c r="F55" s="6">
        <f t="shared" si="0"/>
        <v>0</v>
      </c>
      <c r="G55" s="18"/>
      <c r="H55" s="31"/>
      <c r="I55" s="3">
        <f t="shared" si="1"/>
        <v>0</v>
      </c>
    </row>
    <row r="56" spans="1:9" x14ac:dyDescent="0.4">
      <c r="A56" s="4">
        <v>45</v>
      </c>
      <c r="B56" s="7"/>
      <c r="C56" s="7"/>
      <c r="D56" s="10"/>
      <c r="E56" s="3"/>
      <c r="F56" s="6">
        <f t="shared" si="0"/>
        <v>0</v>
      </c>
      <c r="G56" s="18"/>
      <c r="H56" s="31"/>
      <c r="I56" s="3">
        <f t="shared" si="1"/>
        <v>0</v>
      </c>
    </row>
    <row r="57" spans="1:9" x14ac:dyDescent="0.4">
      <c r="A57" s="4">
        <v>46</v>
      </c>
      <c r="B57" s="7"/>
      <c r="C57" s="7"/>
      <c r="D57" s="10"/>
      <c r="E57" s="3"/>
      <c r="F57" s="6">
        <f t="shared" si="0"/>
        <v>0</v>
      </c>
      <c r="G57" s="18"/>
      <c r="H57" s="31"/>
      <c r="I57" s="3">
        <f t="shared" si="1"/>
        <v>0</v>
      </c>
    </row>
    <row r="58" spans="1:9" x14ac:dyDescent="0.4">
      <c r="A58" s="4">
        <v>47</v>
      </c>
      <c r="B58" s="7"/>
      <c r="C58" s="7"/>
      <c r="D58" s="10"/>
      <c r="E58" s="3"/>
      <c r="F58" s="6">
        <f t="shared" si="0"/>
        <v>0</v>
      </c>
      <c r="G58" s="18"/>
      <c r="H58" s="31"/>
      <c r="I58" s="3">
        <f t="shared" si="1"/>
        <v>0</v>
      </c>
    </row>
    <row r="59" spans="1:9" x14ac:dyDescent="0.4">
      <c r="A59" s="4">
        <v>48</v>
      </c>
      <c r="B59" s="7"/>
      <c r="C59" s="7"/>
      <c r="D59" s="10"/>
      <c r="E59" s="3"/>
      <c r="F59" s="6">
        <f t="shared" si="0"/>
        <v>0</v>
      </c>
      <c r="G59" s="18"/>
      <c r="H59" s="31"/>
      <c r="I59" s="3">
        <f t="shared" si="1"/>
        <v>0</v>
      </c>
    </row>
    <row r="60" spans="1:9" x14ac:dyDescent="0.4">
      <c r="A60" s="4">
        <v>49</v>
      </c>
      <c r="B60" s="7"/>
      <c r="C60" s="7"/>
      <c r="D60" s="7"/>
      <c r="E60" s="3"/>
      <c r="F60" s="6">
        <f t="shared" si="0"/>
        <v>0</v>
      </c>
      <c r="G60" s="18"/>
      <c r="H60" s="31"/>
      <c r="I60" s="3">
        <f t="shared" si="1"/>
        <v>0</v>
      </c>
    </row>
    <row r="61" spans="1:9" x14ac:dyDescent="0.4">
      <c r="A61" s="4">
        <v>50</v>
      </c>
      <c r="B61" s="7"/>
      <c r="C61" s="7"/>
      <c r="D61" s="7"/>
      <c r="E61" s="3"/>
      <c r="F61" s="6">
        <f t="shared" si="0"/>
        <v>0</v>
      </c>
      <c r="G61" s="18"/>
      <c r="H61" s="31"/>
      <c r="I61" s="3">
        <f t="shared" si="1"/>
        <v>0</v>
      </c>
    </row>
    <row r="62" spans="1:9" x14ac:dyDescent="0.4">
      <c r="A62" s="4">
        <v>51</v>
      </c>
      <c r="B62" s="7"/>
      <c r="C62" s="7"/>
      <c r="D62" s="7"/>
      <c r="E62" s="3"/>
      <c r="F62" s="6">
        <f t="shared" si="0"/>
        <v>0</v>
      </c>
      <c r="G62" s="18"/>
      <c r="H62" s="31"/>
      <c r="I62" s="3">
        <f t="shared" si="1"/>
        <v>0</v>
      </c>
    </row>
    <row r="63" spans="1:9" x14ac:dyDescent="0.4">
      <c r="A63" s="4">
        <v>52</v>
      </c>
      <c r="B63" s="7"/>
      <c r="C63" s="7"/>
      <c r="D63" s="7"/>
      <c r="E63" s="3"/>
      <c r="F63" s="6">
        <f t="shared" si="0"/>
        <v>0</v>
      </c>
      <c r="G63" s="18"/>
      <c r="H63" s="31"/>
      <c r="I63" s="3">
        <f t="shared" si="1"/>
        <v>0</v>
      </c>
    </row>
    <row r="64" spans="1:9" x14ac:dyDescent="0.4">
      <c r="A64" s="4">
        <v>53</v>
      </c>
      <c r="B64" s="7"/>
      <c r="C64" s="7"/>
      <c r="D64" s="7"/>
      <c r="E64" s="3"/>
      <c r="F64" s="6">
        <f t="shared" si="0"/>
        <v>0</v>
      </c>
      <c r="G64" s="18"/>
      <c r="H64" s="31"/>
      <c r="I64" s="3">
        <f t="shared" si="1"/>
        <v>0</v>
      </c>
    </row>
    <row r="65" spans="1:9" x14ac:dyDescent="0.4">
      <c r="A65" s="4">
        <v>54</v>
      </c>
      <c r="B65" s="7"/>
      <c r="C65" s="7"/>
      <c r="D65" s="7"/>
      <c r="E65" s="3"/>
      <c r="F65" s="6">
        <f t="shared" si="0"/>
        <v>0</v>
      </c>
      <c r="G65" s="18"/>
      <c r="H65" s="31"/>
      <c r="I65" s="3">
        <f t="shared" si="1"/>
        <v>0</v>
      </c>
    </row>
    <row r="66" spans="1:9" x14ac:dyDescent="0.4">
      <c r="A66" s="4">
        <v>55</v>
      </c>
      <c r="B66" s="7"/>
      <c r="C66" s="7"/>
      <c r="D66" s="7"/>
      <c r="E66" s="3"/>
      <c r="F66" s="6">
        <f t="shared" ref="F66:F72" si="2">E66*D66</f>
        <v>0</v>
      </c>
      <c r="G66" s="18"/>
      <c r="H66" s="31"/>
      <c r="I66" s="3">
        <f t="shared" si="1"/>
        <v>0</v>
      </c>
    </row>
    <row r="67" spans="1:9" x14ac:dyDescent="0.4">
      <c r="A67" s="4">
        <v>56</v>
      </c>
      <c r="B67" s="7"/>
      <c r="C67" s="7"/>
      <c r="D67" s="7"/>
      <c r="E67" s="3"/>
      <c r="F67" s="6">
        <f t="shared" si="2"/>
        <v>0</v>
      </c>
      <c r="G67" s="18"/>
      <c r="H67" s="31"/>
      <c r="I67" s="3">
        <f t="shared" si="1"/>
        <v>0</v>
      </c>
    </row>
    <row r="68" spans="1:9" x14ac:dyDescent="0.4">
      <c r="A68" s="4">
        <v>57</v>
      </c>
      <c r="B68" s="7"/>
      <c r="C68" s="7"/>
      <c r="D68" s="7"/>
      <c r="E68" s="3"/>
      <c r="F68" s="6">
        <f t="shared" si="2"/>
        <v>0</v>
      </c>
      <c r="G68" s="18"/>
      <c r="H68" s="31"/>
      <c r="I68" s="3">
        <f t="shared" si="1"/>
        <v>0</v>
      </c>
    </row>
    <row r="69" spans="1:9" x14ac:dyDescent="0.4">
      <c r="A69" s="4">
        <v>58</v>
      </c>
      <c r="B69" s="7"/>
      <c r="C69" s="7"/>
      <c r="D69" s="7"/>
      <c r="E69" s="3"/>
      <c r="F69" s="6">
        <f t="shared" si="2"/>
        <v>0</v>
      </c>
      <c r="G69" s="18"/>
      <c r="H69" s="31"/>
      <c r="I69" s="3">
        <f t="shared" si="1"/>
        <v>0</v>
      </c>
    </row>
    <row r="70" spans="1:9" x14ac:dyDescent="0.4">
      <c r="A70" s="4">
        <v>59</v>
      </c>
      <c r="B70" s="7"/>
      <c r="C70" s="7"/>
      <c r="D70" s="7"/>
      <c r="E70" s="3"/>
      <c r="F70" s="6">
        <f t="shared" si="2"/>
        <v>0</v>
      </c>
      <c r="G70" s="18"/>
      <c r="H70" s="31"/>
      <c r="I70" s="3">
        <f t="shared" si="1"/>
        <v>0</v>
      </c>
    </row>
    <row r="71" spans="1:9" x14ac:dyDescent="0.4">
      <c r="A71" s="4">
        <v>60</v>
      </c>
      <c r="B71" s="7"/>
      <c r="C71" s="7"/>
      <c r="D71" s="7"/>
      <c r="E71" s="3"/>
      <c r="F71" s="6">
        <f t="shared" si="2"/>
        <v>0</v>
      </c>
      <c r="G71" s="18"/>
      <c r="H71" s="31"/>
      <c r="I71" s="3">
        <f t="shared" si="1"/>
        <v>0</v>
      </c>
    </row>
    <row r="72" spans="1:9" x14ac:dyDescent="0.4">
      <c r="A72" s="4">
        <v>61</v>
      </c>
      <c r="B72" s="7"/>
      <c r="C72" s="7"/>
      <c r="D72" s="7"/>
      <c r="E72" s="3"/>
      <c r="F72" s="6">
        <f t="shared" si="2"/>
        <v>0</v>
      </c>
      <c r="G72" s="18"/>
      <c r="H72" s="31"/>
      <c r="I72" s="3">
        <f t="shared" si="1"/>
        <v>0</v>
      </c>
    </row>
    <row r="73" spans="1:9" x14ac:dyDescent="0.4">
      <c r="A73" s="4">
        <v>62</v>
      </c>
      <c r="B73" s="7"/>
      <c r="C73" s="7"/>
      <c r="D73" s="7"/>
      <c r="E73" s="3"/>
      <c r="F73" s="6">
        <f t="shared" ref="F73:F111" si="3">E73*D73</f>
        <v>0</v>
      </c>
      <c r="G73" s="18"/>
      <c r="H73" s="31"/>
      <c r="I73" s="3">
        <f t="shared" si="1"/>
        <v>0</v>
      </c>
    </row>
    <row r="74" spans="1:9" x14ac:dyDescent="0.4">
      <c r="A74" s="4">
        <v>63</v>
      </c>
      <c r="B74" s="7"/>
      <c r="C74" s="7"/>
      <c r="D74" s="7"/>
      <c r="E74" s="3"/>
      <c r="F74" s="6">
        <f t="shared" si="3"/>
        <v>0</v>
      </c>
      <c r="G74" s="18"/>
      <c r="H74" s="31"/>
      <c r="I74" s="3">
        <f t="shared" si="1"/>
        <v>0</v>
      </c>
    </row>
    <row r="75" spans="1:9" x14ac:dyDescent="0.4">
      <c r="A75" s="4">
        <v>64</v>
      </c>
      <c r="B75" s="7"/>
      <c r="C75" s="7"/>
      <c r="D75" s="7"/>
      <c r="E75" s="3"/>
      <c r="F75" s="6">
        <f t="shared" si="3"/>
        <v>0</v>
      </c>
      <c r="G75" s="18"/>
      <c r="H75" s="31"/>
      <c r="I75" s="3">
        <f t="shared" si="1"/>
        <v>0</v>
      </c>
    </row>
    <row r="76" spans="1:9" x14ac:dyDescent="0.4">
      <c r="A76" s="4">
        <v>65</v>
      </c>
      <c r="B76" s="7"/>
      <c r="C76" s="7"/>
      <c r="D76" s="7"/>
      <c r="E76" s="3"/>
      <c r="F76" s="6">
        <f t="shared" si="3"/>
        <v>0</v>
      </c>
      <c r="G76" s="18"/>
      <c r="H76" s="31"/>
      <c r="I76" s="3">
        <f t="shared" si="1"/>
        <v>0</v>
      </c>
    </row>
    <row r="77" spans="1:9" x14ac:dyDescent="0.4">
      <c r="A77" s="4">
        <v>66</v>
      </c>
      <c r="B77" s="7"/>
      <c r="C77" s="7"/>
      <c r="D77" s="7"/>
      <c r="E77" s="3"/>
      <c r="F77" s="6">
        <f t="shared" si="3"/>
        <v>0</v>
      </c>
      <c r="G77" s="18"/>
      <c r="H77" s="31"/>
      <c r="I77" s="3">
        <f t="shared" ref="I77:I111" si="4">H77*E77</f>
        <v>0</v>
      </c>
    </row>
    <row r="78" spans="1:9" x14ac:dyDescent="0.4">
      <c r="A78" s="4">
        <v>67</v>
      </c>
      <c r="B78" s="7"/>
      <c r="C78" s="7"/>
      <c r="D78" s="7"/>
      <c r="E78" s="3"/>
      <c r="F78" s="6">
        <f t="shared" si="3"/>
        <v>0</v>
      </c>
      <c r="G78" s="18"/>
      <c r="H78" s="31"/>
      <c r="I78" s="3">
        <f t="shared" si="4"/>
        <v>0</v>
      </c>
    </row>
    <row r="79" spans="1:9" x14ac:dyDescent="0.4">
      <c r="A79" s="4">
        <v>68</v>
      </c>
      <c r="B79" s="7"/>
      <c r="C79" s="7"/>
      <c r="D79" s="7"/>
      <c r="E79" s="3"/>
      <c r="F79" s="6">
        <f t="shared" si="3"/>
        <v>0</v>
      </c>
      <c r="G79" s="18"/>
      <c r="H79" s="31"/>
      <c r="I79" s="3">
        <f t="shared" si="4"/>
        <v>0</v>
      </c>
    </row>
    <row r="80" spans="1:9" x14ac:dyDescent="0.4">
      <c r="A80" s="4">
        <v>69</v>
      </c>
      <c r="B80" s="7"/>
      <c r="C80" s="7"/>
      <c r="D80" s="7"/>
      <c r="E80" s="3"/>
      <c r="F80" s="6">
        <f t="shared" si="3"/>
        <v>0</v>
      </c>
      <c r="G80" s="18"/>
      <c r="H80" s="31"/>
      <c r="I80" s="3">
        <f t="shared" si="4"/>
        <v>0</v>
      </c>
    </row>
    <row r="81" spans="1:9" x14ac:dyDescent="0.4">
      <c r="A81" s="4">
        <v>70</v>
      </c>
      <c r="B81" s="7"/>
      <c r="C81" s="7"/>
      <c r="D81" s="7"/>
      <c r="E81" s="3"/>
      <c r="F81" s="6">
        <f t="shared" si="3"/>
        <v>0</v>
      </c>
      <c r="G81" s="18"/>
      <c r="H81" s="31"/>
      <c r="I81" s="3">
        <f t="shared" si="4"/>
        <v>0</v>
      </c>
    </row>
    <row r="82" spans="1:9" x14ac:dyDescent="0.4">
      <c r="A82" s="4">
        <v>71</v>
      </c>
      <c r="B82" s="7"/>
      <c r="C82" s="7"/>
      <c r="D82" s="7"/>
      <c r="E82" s="3"/>
      <c r="F82" s="6">
        <f t="shared" si="3"/>
        <v>0</v>
      </c>
      <c r="G82" s="18"/>
      <c r="H82" s="31"/>
      <c r="I82" s="3">
        <f t="shared" si="4"/>
        <v>0</v>
      </c>
    </row>
    <row r="83" spans="1:9" x14ac:dyDescent="0.4">
      <c r="A83" s="4">
        <v>72</v>
      </c>
      <c r="B83" s="7"/>
      <c r="C83" s="7"/>
      <c r="D83" s="7"/>
      <c r="E83" s="3"/>
      <c r="F83" s="6">
        <f t="shared" si="3"/>
        <v>0</v>
      </c>
      <c r="G83" s="18"/>
      <c r="H83" s="31"/>
      <c r="I83" s="3">
        <f t="shared" si="4"/>
        <v>0</v>
      </c>
    </row>
    <row r="84" spans="1:9" x14ac:dyDescent="0.4">
      <c r="A84" s="4">
        <v>73</v>
      </c>
      <c r="B84" s="7"/>
      <c r="C84" s="7"/>
      <c r="D84" s="7"/>
      <c r="E84" s="3"/>
      <c r="F84" s="6">
        <f t="shared" si="3"/>
        <v>0</v>
      </c>
      <c r="G84" s="18"/>
      <c r="H84" s="31"/>
      <c r="I84" s="3">
        <f t="shared" si="4"/>
        <v>0</v>
      </c>
    </row>
    <row r="85" spans="1:9" x14ac:dyDescent="0.4">
      <c r="A85" s="4">
        <v>74</v>
      </c>
      <c r="B85" s="7"/>
      <c r="C85" s="7"/>
      <c r="D85" s="7"/>
      <c r="E85" s="3"/>
      <c r="F85" s="6">
        <f t="shared" si="3"/>
        <v>0</v>
      </c>
      <c r="G85" s="18"/>
      <c r="H85" s="31"/>
      <c r="I85" s="3">
        <f t="shared" si="4"/>
        <v>0</v>
      </c>
    </row>
    <row r="86" spans="1:9" x14ac:dyDescent="0.4">
      <c r="A86" s="4">
        <v>75</v>
      </c>
      <c r="B86" s="7"/>
      <c r="C86" s="7"/>
      <c r="D86" s="7"/>
      <c r="E86" s="3"/>
      <c r="F86" s="6">
        <f t="shared" si="3"/>
        <v>0</v>
      </c>
      <c r="G86" s="18"/>
      <c r="H86" s="31"/>
      <c r="I86" s="3">
        <f t="shared" si="4"/>
        <v>0</v>
      </c>
    </row>
    <row r="87" spans="1:9" x14ac:dyDescent="0.4">
      <c r="A87" s="4">
        <v>76</v>
      </c>
      <c r="B87" s="7"/>
      <c r="C87" s="7"/>
      <c r="D87" s="7"/>
      <c r="E87" s="3"/>
      <c r="F87" s="6">
        <f t="shared" si="3"/>
        <v>0</v>
      </c>
      <c r="G87" s="18"/>
      <c r="H87" s="31"/>
      <c r="I87" s="3">
        <f t="shared" si="4"/>
        <v>0</v>
      </c>
    </row>
    <row r="88" spans="1:9" x14ac:dyDescent="0.4">
      <c r="A88" s="4">
        <v>77</v>
      </c>
      <c r="B88" s="7"/>
      <c r="C88" s="7"/>
      <c r="D88" s="7"/>
      <c r="E88" s="3"/>
      <c r="F88" s="6">
        <f t="shared" si="3"/>
        <v>0</v>
      </c>
      <c r="G88" s="18"/>
      <c r="H88" s="31"/>
      <c r="I88" s="3">
        <f t="shared" si="4"/>
        <v>0</v>
      </c>
    </row>
    <row r="89" spans="1:9" x14ac:dyDescent="0.4">
      <c r="A89" s="4">
        <v>78</v>
      </c>
      <c r="B89" s="7"/>
      <c r="C89" s="7"/>
      <c r="D89" s="7"/>
      <c r="E89" s="3"/>
      <c r="F89" s="6">
        <f t="shared" si="3"/>
        <v>0</v>
      </c>
      <c r="G89" s="18"/>
      <c r="H89" s="31"/>
      <c r="I89" s="3">
        <f t="shared" si="4"/>
        <v>0</v>
      </c>
    </row>
    <row r="90" spans="1:9" x14ac:dyDescent="0.4">
      <c r="A90" s="4">
        <v>79</v>
      </c>
      <c r="B90" s="7"/>
      <c r="C90" s="7"/>
      <c r="D90" s="7"/>
      <c r="E90" s="3"/>
      <c r="F90" s="6">
        <f t="shared" si="3"/>
        <v>0</v>
      </c>
      <c r="G90" s="18"/>
      <c r="H90" s="31"/>
      <c r="I90" s="3">
        <f t="shared" si="4"/>
        <v>0</v>
      </c>
    </row>
    <row r="91" spans="1:9" x14ac:dyDescent="0.4">
      <c r="A91" s="4">
        <v>80</v>
      </c>
      <c r="B91" s="7"/>
      <c r="C91" s="7"/>
      <c r="D91" s="7"/>
      <c r="E91" s="3"/>
      <c r="F91" s="6">
        <f t="shared" si="3"/>
        <v>0</v>
      </c>
      <c r="G91" s="18"/>
      <c r="H91" s="31"/>
      <c r="I91" s="3">
        <f t="shared" si="4"/>
        <v>0</v>
      </c>
    </row>
    <row r="92" spans="1:9" x14ac:dyDescent="0.4">
      <c r="A92" s="4">
        <v>81</v>
      </c>
      <c r="B92" s="7"/>
      <c r="C92" s="7"/>
      <c r="D92" s="7"/>
      <c r="E92" s="3"/>
      <c r="F92" s="6">
        <f t="shared" si="3"/>
        <v>0</v>
      </c>
      <c r="G92" s="18"/>
      <c r="H92" s="31"/>
      <c r="I92" s="3">
        <f t="shared" si="4"/>
        <v>0</v>
      </c>
    </row>
    <row r="93" spans="1:9" x14ac:dyDescent="0.4">
      <c r="A93" s="4">
        <v>82</v>
      </c>
      <c r="B93" s="7"/>
      <c r="C93" s="7"/>
      <c r="D93" s="7"/>
      <c r="E93" s="3"/>
      <c r="F93" s="6">
        <f t="shared" si="3"/>
        <v>0</v>
      </c>
      <c r="G93" s="18"/>
      <c r="H93" s="31"/>
      <c r="I93" s="3">
        <f t="shared" si="4"/>
        <v>0</v>
      </c>
    </row>
    <row r="94" spans="1:9" x14ac:dyDescent="0.4">
      <c r="A94" s="4">
        <v>83</v>
      </c>
      <c r="B94" s="7"/>
      <c r="C94" s="7"/>
      <c r="D94" s="7"/>
      <c r="E94" s="3"/>
      <c r="F94" s="6">
        <f t="shared" si="3"/>
        <v>0</v>
      </c>
      <c r="G94" s="18"/>
      <c r="H94" s="31"/>
      <c r="I94" s="3">
        <f t="shared" si="4"/>
        <v>0</v>
      </c>
    </row>
    <row r="95" spans="1:9" x14ac:dyDescent="0.4">
      <c r="A95" s="4">
        <v>84</v>
      </c>
      <c r="B95" s="7"/>
      <c r="C95" s="7"/>
      <c r="D95" s="7"/>
      <c r="E95" s="3"/>
      <c r="F95" s="6">
        <f t="shared" si="3"/>
        <v>0</v>
      </c>
      <c r="G95" s="18"/>
      <c r="H95" s="31"/>
      <c r="I95" s="3">
        <f t="shared" si="4"/>
        <v>0</v>
      </c>
    </row>
    <row r="96" spans="1:9" x14ac:dyDescent="0.4">
      <c r="A96" s="4">
        <v>85</v>
      </c>
      <c r="B96" s="7"/>
      <c r="C96" s="7"/>
      <c r="D96" s="7"/>
      <c r="E96" s="3"/>
      <c r="F96" s="6">
        <f t="shared" si="3"/>
        <v>0</v>
      </c>
      <c r="G96" s="18"/>
      <c r="H96" s="31"/>
      <c r="I96" s="3">
        <f t="shared" si="4"/>
        <v>0</v>
      </c>
    </row>
    <row r="97" spans="1:9" x14ac:dyDescent="0.4">
      <c r="A97" s="4">
        <v>86</v>
      </c>
      <c r="B97" s="7"/>
      <c r="C97" s="7"/>
      <c r="D97" s="7"/>
      <c r="E97" s="3"/>
      <c r="F97" s="6">
        <f t="shared" si="3"/>
        <v>0</v>
      </c>
      <c r="G97" s="18"/>
      <c r="H97" s="31"/>
      <c r="I97" s="3">
        <f t="shared" si="4"/>
        <v>0</v>
      </c>
    </row>
    <row r="98" spans="1:9" x14ac:dyDescent="0.4">
      <c r="A98" s="4">
        <v>87</v>
      </c>
      <c r="B98" s="7"/>
      <c r="C98" s="7"/>
      <c r="D98" s="7"/>
      <c r="E98" s="3"/>
      <c r="F98" s="6">
        <f t="shared" si="3"/>
        <v>0</v>
      </c>
      <c r="G98" s="18"/>
      <c r="H98" s="31"/>
      <c r="I98" s="3">
        <f t="shared" si="4"/>
        <v>0</v>
      </c>
    </row>
    <row r="99" spans="1:9" x14ac:dyDescent="0.4">
      <c r="A99" s="4">
        <v>88</v>
      </c>
      <c r="B99" s="7"/>
      <c r="C99" s="7"/>
      <c r="D99" s="7"/>
      <c r="E99" s="3"/>
      <c r="F99" s="6">
        <f t="shared" si="3"/>
        <v>0</v>
      </c>
      <c r="G99" s="18"/>
      <c r="H99" s="31"/>
      <c r="I99" s="3">
        <f t="shared" si="4"/>
        <v>0</v>
      </c>
    </row>
    <row r="100" spans="1:9" x14ac:dyDescent="0.4">
      <c r="A100" s="4">
        <v>89</v>
      </c>
      <c r="B100" s="7"/>
      <c r="C100" s="7"/>
      <c r="D100" s="7"/>
      <c r="E100" s="3"/>
      <c r="F100" s="6">
        <f t="shared" si="3"/>
        <v>0</v>
      </c>
      <c r="G100" s="18"/>
      <c r="H100" s="31"/>
      <c r="I100" s="3">
        <f t="shared" si="4"/>
        <v>0</v>
      </c>
    </row>
    <row r="101" spans="1:9" x14ac:dyDescent="0.4">
      <c r="A101" s="4">
        <v>90</v>
      </c>
      <c r="B101" s="7"/>
      <c r="C101" s="7"/>
      <c r="D101" s="7"/>
      <c r="E101" s="3"/>
      <c r="F101" s="6">
        <f t="shared" si="3"/>
        <v>0</v>
      </c>
      <c r="G101" s="18"/>
      <c r="H101" s="31"/>
      <c r="I101" s="3">
        <f t="shared" si="4"/>
        <v>0</v>
      </c>
    </row>
    <row r="102" spans="1:9" x14ac:dyDescent="0.4">
      <c r="A102" s="4">
        <v>91</v>
      </c>
      <c r="B102" s="7"/>
      <c r="C102" s="7"/>
      <c r="D102" s="7"/>
      <c r="E102" s="3"/>
      <c r="F102" s="6">
        <f t="shared" si="3"/>
        <v>0</v>
      </c>
      <c r="G102" s="18"/>
      <c r="H102" s="31"/>
      <c r="I102" s="3">
        <f t="shared" si="4"/>
        <v>0</v>
      </c>
    </row>
    <row r="103" spans="1:9" x14ac:dyDescent="0.4">
      <c r="A103" s="4">
        <v>92</v>
      </c>
      <c r="B103" s="7"/>
      <c r="C103" s="7"/>
      <c r="D103" s="7"/>
      <c r="E103" s="3"/>
      <c r="F103" s="6">
        <f t="shared" si="3"/>
        <v>0</v>
      </c>
      <c r="G103" s="18"/>
      <c r="H103" s="31"/>
      <c r="I103" s="3">
        <f t="shared" si="4"/>
        <v>0</v>
      </c>
    </row>
    <row r="104" spans="1:9" x14ac:dyDescent="0.4">
      <c r="A104" s="4">
        <v>93</v>
      </c>
      <c r="B104" s="7"/>
      <c r="C104" s="7"/>
      <c r="D104" s="7"/>
      <c r="E104" s="3"/>
      <c r="F104" s="6">
        <f t="shared" si="3"/>
        <v>0</v>
      </c>
      <c r="G104" s="18"/>
      <c r="H104" s="31"/>
      <c r="I104" s="3">
        <f t="shared" si="4"/>
        <v>0</v>
      </c>
    </row>
    <row r="105" spans="1:9" x14ac:dyDescent="0.4">
      <c r="A105" s="4">
        <v>94</v>
      </c>
      <c r="B105" s="7"/>
      <c r="C105" s="7"/>
      <c r="D105" s="7"/>
      <c r="E105" s="3"/>
      <c r="F105" s="6">
        <f t="shared" si="3"/>
        <v>0</v>
      </c>
      <c r="G105" s="18"/>
      <c r="H105" s="31"/>
      <c r="I105" s="3">
        <f t="shared" si="4"/>
        <v>0</v>
      </c>
    </row>
    <row r="106" spans="1:9" x14ac:dyDescent="0.4">
      <c r="A106" s="4">
        <v>95</v>
      </c>
      <c r="B106" s="7"/>
      <c r="C106" s="7"/>
      <c r="D106" s="7"/>
      <c r="E106" s="3"/>
      <c r="F106" s="6">
        <f t="shared" si="3"/>
        <v>0</v>
      </c>
      <c r="G106" s="18"/>
      <c r="H106" s="31"/>
      <c r="I106" s="3">
        <f t="shared" si="4"/>
        <v>0</v>
      </c>
    </row>
    <row r="107" spans="1:9" x14ac:dyDescent="0.4">
      <c r="A107" s="4">
        <v>96</v>
      </c>
      <c r="B107" s="7"/>
      <c r="C107" s="7"/>
      <c r="D107" s="7"/>
      <c r="E107" s="3"/>
      <c r="F107" s="6">
        <f t="shared" si="3"/>
        <v>0</v>
      </c>
      <c r="G107" s="18"/>
      <c r="H107" s="31"/>
      <c r="I107" s="3">
        <f t="shared" si="4"/>
        <v>0</v>
      </c>
    </row>
    <row r="108" spans="1:9" x14ac:dyDescent="0.4">
      <c r="A108" s="4">
        <v>97</v>
      </c>
      <c r="B108" s="7"/>
      <c r="C108" s="7"/>
      <c r="D108" s="7"/>
      <c r="E108" s="3"/>
      <c r="F108" s="6">
        <f t="shared" si="3"/>
        <v>0</v>
      </c>
      <c r="G108" s="18"/>
      <c r="H108" s="31"/>
      <c r="I108" s="3">
        <f t="shared" si="4"/>
        <v>0</v>
      </c>
    </row>
    <row r="109" spans="1:9" x14ac:dyDescent="0.4">
      <c r="A109" s="4">
        <v>98</v>
      </c>
      <c r="B109" s="7"/>
      <c r="C109" s="7"/>
      <c r="D109" s="7"/>
      <c r="E109" s="3"/>
      <c r="F109" s="6">
        <f t="shared" si="3"/>
        <v>0</v>
      </c>
      <c r="G109" s="18"/>
      <c r="H109" s="31"/>
      <c r="I109" s="3">
        <f t="shared" si="4"/>
        <v>0</v>
      </c>
    </row>
    <row r="110" spans="1:9" x14ac:dyDescent="0.4">
      <c r="A110" s="4">
        <v>99</v>
      </c>
      <c r="B110" s="7"/>
      <c r="C110" s="7"/>
      <c r="D110" s="7"/>
      <c r="E110" s="3"/>
      <c r="F110" s="6">
        <f t="shared" si="3"/>
        <v>0</v>
      </c>
      <c r="G110" s="18"/>
      <c r="H110" s="31"/>
      <c r="I110" s="3">
        <f t="shared" si="4"/>
        <v>0</v>
      </c>
    </row>
    <row r="111" spans="1:9" x14ac:dyDescent="0.4">
      <c r="A111" s="4">
        <v>100</v>
      </c>
      <c r="B111" s="7"/>
      <c r="C111" s="7"/>
      <c r="D111" s="7"/>
      <c r="E111" s="3"/>
      <c r="F111" s="6">
        <f t="shared" si="3"/>
        <v>0</v>
      </c>
      <c r="G111" s="18"/>
      <c r="H111" s="31"/>
      <c r="I111" s="3">
        <f t="shared" si="4"/>
        <v>0</v>
      </c>
    </row>
    <row r="112" spans="1:9" x14ac:dyDescent="0.4">
      <c r="H112" s="31" t="s">
        <v>70</v>
      </c>
      <c r="I112" s="3">
        <f>SUM(I12:I111)</f>
        <v>26181.25</v>
      </c>
    </row>
    <row r="113" spans="5:9" x14ac:dyDescent="0.4">
      <c r="E113" s="22" t="s">
        <v>6</v>
      </c>
      <c r="F113" s="23">
        <f>SUM(F12:F112)</f>
        <v>120.2</v>
      </c>
      <c r="H113" s="32" t="s">
        <v>71</v>
      </c>
      <c r="I113" s="21">
        <f>I112/1000</f>
        <v>26.181249999999999</v>
      </c>
    </row>
  </sheetData>
  <mergeCells count="3">
    <mergeCell ref="D1:H1"/>
    <mergeCell ref="D2:H2"/>
    <mergeCell ref="E6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AC83-D0F6-47C1-90AC-7419F768B586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EF96-7E2C-4A49-A920-D891328CDAA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1495-8C9E-431A-A458-8DC1B271A90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F339-8ACF-4795-8A2D-568910F6CBB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0E5C-2D0C-4E93-BA52-671748E19A0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E71B-3FB3-484A-8A71-8C8488D8014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F311-F502-4056-96DC-136426067D8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D212-ED45-4B32-AA62-04350F9835D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4CAD-608A-41AC-9E49-793826D20AA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E96D-AC03-4E02-B70A-B95CAE52726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E307-B00F-4337-9882-F8DBBD5390D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14C5-BBF4-4491-8D5D-4E8DF8434EAD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275D6-7332-44A0-8203-20113E4FB04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B2BF-660E-4CA3-B594-AC79D4CE4A1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FD98-D6C1-4141-871A-78CA7D911E8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230-7DCC-4F0A-A706-538648C7C3B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F740-D428-4D21-8121-E0CEDC6496F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67C3-11AB-4015-9B3F-7A550AF4D45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5196-8261-4C92-8F99-10BFC3BD4A9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09D9-110B-45FF-AFF6-D075ABCF407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C712-2A4F-48E2-BC3D-EDE72C0ECCF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8E6F-7F12-492C-A69E-DCC4EF78AEF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2EB4-EBCF-4D06-9AE0-98C2191FDA29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08E1-F061-4183-BF43-951FB8E4A3F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D15B-0EE2-42EC-9BE7-B0AA6FCAA1B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6C20-5312-41E4-A660-FB59C60B3F3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82F3-045C-425D-AF68-4302A39F1EB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749D-00DE-4710-8E78-01D6BFC37E6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C96A-79AF-47C6-BB93-03540D954FE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9326-8DBD-4973-A404-458F7183CA0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9A70-B986-41D1-95E9-6F9B0CD5DA9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E0AD-C558-48EE-9EDA-C18B9CDBD58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81C6-694A-4B78-ABEA-E8519CABB64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35EE-3548-45FD-B1DC-019E57D668F9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8618-58FF-4D1C-AE4C-D6C492B008D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DCB4-4205-4615-BAFC-CEB4D6DF940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A1BE-E936-451D-AFC8-CBDAFD44DCF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A7F3-A3A5-4B34-A500-CED985E9479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2758-FBC3-42F7-BAF3-1561DD712AB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89D1-96D9-48F4-BC3A-64305F7F2E2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EC4E-1542-4FD9-8A35-5C788C49AF1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2808-A6B9-4CF7-8AE6-60F619F5EE0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689D-BE39-45D8-AA1F-072C4494B7E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E67E-22F4-450B-9E33-F006F671FAE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6962-6F63-424C-A40F-83ED3C91BD30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952D-E417-4A14-8871-BCEC0564461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F92C-352C-4E79-A8E1-30C43AA87D9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DE3F-1A0B-4AF5-9C33-F16813E9C23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45C8-7702-4891-B941-D7F405729E9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79EE-8E22-4986-9B2D-585A281B8BB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5069-2F21-4464-A14E-D766EAF0C06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883E-B9B5-4044-BDD4-F92413130F3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320B-1C03-4964-BDA6-BD3E935B6FB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814E-040D-465B-8DCD-F2B0B1C712B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A87E-7FDA-4D2C-A13A-E1BEF91AF04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C24F-73AE-4EE8-990C-437A4118FE70}">
  <dimension ref="A1"/>
  <sheetViews>
    <sheetView zoomScale="70" zoomScaleNormal="70" workbookViewId="0">
      <selection activeCell="B3" sqref="B3"/>
    </sheetView>
  </sheetViews>
  <sheetFormatPr defaultRowHeight="14.6" x14ac:dyDescent="0.4"/>
  <sheetData>
    <row r="1" spans="1:1" x14ac:dyDescent="0.4">
      <c r="A1">
        <v>777306</v>
      </c>
    </row>
  </sheetData>
  <pageMargins left="0.7" right="0.7" top="0.75" bottom="0.75" header="0.3" footer="0.3"/>
  <drawing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E65F-22F9-40E8-9DAC-BCB5F4E7ACC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DD7A-6B8E-40D7-BCDC-5FA234978D7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8F38-EFE0-4252-9D1C-30537E15910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C9DD-839E-43FC-816B-9BE3243FBAB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C7DE-99F8-4D29-951C-E5D47DF39D7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1CD9-2535-41C5-A879-A48135253D1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C09E-97A5-47B3-B3D5-180F47F2F62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DD3A-32DF-4008-9103-DBE1AD9ABEB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9B5F-3AD6-48E6-81AB-B657037B548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B297-4E2A-435D-84D2-A404F056AAD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53ED-201F-4913-927A-50346581E5D5}">
  <dimension ref="A1"/>
  <sheetViews>
    <sheetView workbookViewId="0">
      <selection activeCell="A38" sqref="A38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A7EF-3888-4089-8798-23086BC95286}">
  <dimension ref="A1"/>
  <sheetViews>
    <sheetView workbookViewId="0">
      <selection activeCell="B31" sqref="B31"/>
    </sheetView>
  </sheetViews>
  <sheetFormatPr defaultRowHeight="14.6" x14ac:dyDescent="0.4"/>
  <sheetData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9CD6-A92E-4667-B948-167D239FE73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223A-7DD2-4B47-84CE-AC818F1078D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1037-F2DF-4A83-9365-9C70B1D60D4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2E1F-675E-4C9B-A41C-3A6DA47C918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2CD2-E895-4711-9A6B-2B61DC89B09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AD8D-3B28-48DD-9EF9-5CBDC32B74A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7081-9DD8-44FB-84D2-5BB0E888D11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D962-5980-40F1-800F-3E5E0BC3458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A508-CCAB-4A6B-BA28-BB7966C25288}">
  <dimension ref="A1"/>
  <sheetViews>
    <sheetView workbookViewId="0">
      <selection activeCell="D31" sqref="D31"/>
    </sheetView>
  </sheetViews>
  <sheetFormatPr defaultRowHeight="14.6" x14ac:dyDescent="0.4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8995-9DA4-48B3-8D2A-87041ECE79F3}">
  <dimension ref="A1"/>
  <sheetViews>
    <sheetView workbookViewId="0">
      <selection activeCell="G29" sqref="G29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9DAF-7E11-41C2-ACFF-84B3C7C90F3C}">
  <dimension ref="A1"/>
  <sheetViews>
    <sheetView workbookViewId="0">
      <selection activeCell="E31" sqref="E31"/>
    </sheetView>
  </sheetViews>
  <sheetFormatPr defaultRowHeight="14.6" x14ac:dyDescent="0.4"/>
  <sheetData/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2677-1F56-431C-BB1F-ACCFF5AD637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521D-458F-4F4B-B24B-FDB4A4A4FC5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162B-969B-4EE6-922C-6A9E9D57FA2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E63B-0661-43A6-A20B-B9790F22D3F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1FDB-48AB-4621-9DC1-4C9D184F3F5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B10D-E9D3-4C71-9FD0-A7B2C4855D7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6CBA-EA26-4F6D-B27E-D205EC50AA3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8B07-0CF3-4C63-969A-13B9EA9AF3C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ADE3-7E36-48EC-9BCE-A093A6A0477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83C0-1F8E-447B-94BD-C40BE2E34B9F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70E0-51B1-46B8-8461-FC43D5C14D2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3DD9-9767-4D89-A0CD-F07DB399F752}">
  <dimension ref="A1"/>
  <sheetViews>
    <sheetView workbookViewId="0">
      <selection activeCell="B29" sqref="B29"/>
    </sheetView>
  </sheetViews>
  <sheetFormatPr defaultRowHeight="14.6" x14ac:dyDescent="0.4"/>
  <sheetData/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7105-C642-444E-8DE2-DADDCAAF4E8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5A80-17FF-4FFB-9815-EBF2268A6708}">
  <dimension ref="A1"/>
  <sheetViews>
    <sheetView workbookViewId="0">
      <selection activeCell="E29" sqref="E29"/>
    </sheetView>
  </sheetViews>
  <sheetFormatPr defaultRowHeight="14.6" x14ac:dyDescent="0.4"/>
  <sheetData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4229-743C-4900-B618-8271F27C6B9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2CD5-AF07-45E7-AA15-0DDE0EF7AF5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30F9-631D-4137-9218-6F5D1425DA9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57B2-13F8-4352-AF93-724C8F12CE0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4A69-FE4C-4277-9AEB-07B9A50BB2E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74AB-74A2-4F87-81A8-1C08CAFF48A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C56A-1B10-4706-A6BF-490A6744C8D9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FA26-B703-426A-B73D-0157924BA4A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5635-6D32-4156-85A6-EE523DF98CD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927E-C661-4B82-A179-3864D018321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BB69-2E7E-4F07-AA83-1F4C09658A2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0CC4-120B-4391-B0DD-6D37BDE6BA7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2D3D-8399-4CCD-B56C-B34D62AB2E6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834B-6B49-4841-BADD-4DCADE6B45D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A46-EEF3-4FC0-BCCE-9EA558E2459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457C-BCBE-4345-AE5A-A692CDEA72B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E833-C5A3-4F2E-8D62-79E7EB4CEBE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7E20-3734-490A-A384-94C20AEB76B9}">
  <dimension ref="A1"/>
  <sheetViews>
    <sheetView workbookViewId="0">
      <selection activeCell="C29" sqref="C29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5E26-860A-4D88-BA39-9CFE351AD796}">
  <dimension ref="A1"/>
  <sheetViews>
    <sheetView workbookViewId="0">
      <selection activeCell="E11" sqref="E11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6B0-4479-4B9A-B5DD-993BAA942EB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BD57-43E5-458C-B49E-85074AC409F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DB1E-F84A-40D0-8B5B-1EC62A8B1D41}">
  <dimension ref="A1"/>
  <sheetViews>
    <sheetView workbookViewId="0">
      <selection activeCell="H21" sqref="H21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0ADA-A8E1-46BC-B657-C211343C006B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F39D-5EC0-4C46-BF2D-BF768E79CF3C}">
  <dimension ref="A1"/>
  <sheetViews>
    <sheetView workbookViewId="0">
      <selection activeCell="H18" sqref="H18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B32C-DF27-4CDA-878E-E877B64D999B}">
  <dimension ref="A1"/>
  <sheetViews>
    <sheetView workbookViewId="0">
      <selection activeCell="J33" sqref="J33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193A-32B1-4FD8-AE50-8A28EA5093AF}">
  <dimension ref="A1"/>
  <sheetViews>
    <sheetView workbookViewId="0">
      <selection activeCell="M6" sqref="M6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1FC9-E65D-497A-8E67-658E40F26E21}">
  <dimension ref="A1"/>
  <sheetViews>
    <sheetView workbookViewId="0">
      <selection activeCell="J5" sqref="J5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41F4-3762-4804-91C3-2C20AF0B182F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859C-0686-447C-B01E-1CA4E565D529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1B03-EF05-4508-AF85-45345EBB1D55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2DA1-F28B-407D-A549-84C6F9BEDD0D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7341-8A60-4547-91B6-FCC94BC14660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2694-5E2D-48B0-B733-ED3F38DF5EE4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958E-3124-4EF3-A579-B23749207C8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0CAC-8194-4D7B-8B3A-E2283B6F415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FBC2-3449-4171-8F2B-858C6D04E64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5E87-144E-4FF8-A7FF-613D085765A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0037-B18F-4B73-ADE4-28D3BF8F033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E3F3-E313-4FA1-9BF5-4FE73DCD7B2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413B-7722-469C-A1EA-B8EEF9F0E9A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484-1527-4B61-ABE0-7E23D40E469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BDB3-C9E2-4ECB-9F65-A7975321B197}">
  <dimension ref="A1"/>
  <sheetViews>
    <sheetView workbookViewId="0">
      <selection activeCell="K14" sqref="K14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95DE-F668-439B-B2E6-A8200A1CD30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FEC7-4CC2-4E49-A20E-712B315694D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E974-BB7B-4AFA-9A51-5D5857B5272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8585-85E3-4BA5-9FA3-F3759392400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E9A3-7ADD-4040-A452-8357B03A515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02AB-F87E-4039-A84C-106952364F3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D5E3-7DFC-4C8E-8FED-EDAA65FFEE5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7AD3-1CD4-4CA9-A0F3-ECD894BBC49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B8AE-8AB7-4777-8843-C571C38ACB9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330F-0AEF-4A14-8241-E9FBFD15C8D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B2F3-285A-496B-87C8-43BB193F38CA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4C88-69E2-41EC-BC6D-6AE862F102E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E42D-50FF-42E9-B9BB-08F57D61B71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2798-F1DF-41A9-8619-4984E72700E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0DB5-8519-4486-A16A-0243B59E83E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4F6C-542F-457F-8246-6C2A5D39963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DC97-1BD3-4372-9DA6-2BA84DC9E72C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353A-5F6E-44F8-8833-1FB9C929D5F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9DE-0D47-4784-B348-115C25E86E5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0E04-20D1-4F66-9CD8-244CFA6996D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A2C2-E381-4A9F-A563-DBC0D86387B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83C9-73B1-4A69-84FD-AA60BE23BD20}">
  <dimension ref="A1"/>
  <sheetViews>
    <sheetView workbookViewId="0"/>
  </sheetViews>
  <sheetFormatPr defaultRowHeight="14.6" x14ac:dyDescent="0.4"/>
  <sheetData/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377A-9E88-4972-91E4-A3B5DE2D695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2B43-898B-4FFE-834C-6258CB363B6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5FBB-8DA1-4D14-BE59-D19E7AA4832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8A62-F211-426F-899F-2BA81B10894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5B09-F3D1-47DB-B3EA-2C84F369F98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892E-F918-4F74-B481-0CB412E35FC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A031-063B-47B1-A41C-BFA51B69A82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6997-AAA1-4F82-A226-621759768355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935A-42CE-4C05-9B29-0A3747FD7A5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B1BB-84C3-47C5-AC6D-E6198A8F90D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FACA-9E13-4D28-A037-277A4B0D75D9}">
  <dimension ref="A1"/>
  <sheetViews>
    <sheetView workbookViewId="0">
      <selection activeCell="K14" sqref="K14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5316-D730-4300-B803-22F82C232A9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118D-E48E-47F1-8A64-462B2723C84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76CC-0377-4B63-A6E9-4A643901972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E5F7-9998-4CCC-8761-8E21189DECF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BD63-786A-404B-AA2E-81E60C345C3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AF53-A813-45D9-B0A8-A72228CD08B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EC7F-EF1E-41F9-8B32-1C6DFF78D2D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03D3-B96C-42A9-B440-BB68BF2512B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6624-C3F0-49DF-87F2-1CBDE43D77E8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44CA-6435-435C-B3D0-DD21243E184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FA01-D3D4-4079-86D1-3E5FB8CCD8A3}">
  <dimension ref="A1"/>
  <sheetViews>
    <sheetView workbookViewId="0">
      <selection activeCell="D8" sqref="D8:E8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9153-458F-4BBB-B0D2-0FDF7F94488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22D2-AF68-4475-8EE5-9AAAD1BE8BC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9E25-F675-42CF-A5AF-89B71346D08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6A38-4AE3-4405-90AC-2CCD63E5B6C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2BBF-6BDE-4D79-BA7A-D374054649F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D816-128A-4D64-A1DD-CF9C6BA5102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E582-4113-4016-A9CC-21441F0E704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78C7-E08A-4F50-9DF8-C00A46CF820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B38B-7FDA-4E51-9FDB-4DE3349E39A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A8DB-D784-449A-80FD-2712BEAA3731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8D31-E53A-4723-AC99-5C021886AA53}">
  <dimension ref="A1"/>
  <sheetViews>
    <sheetView workbookViewId="0">
      <selection activeCell="J12" sqref="J12"/>
    </sheetView>
  </sheetViews>
  <sheetFormatPr defaultRowHeight="14.6" x14ac:dyDescent="0.4"/>
  <sheetData/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81B6-62E8-4270-ABCD-AA315455BCA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344D-675E-43EC-B1BC-DBB833FA288F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1EA0-BCD3-40DF-8756-B9C3D8A6B0E9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3E7F-4264-4BA6-B61F-C70B1463979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9A4E-1E34-464B-AC2B-41E736DB204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9C79-127D-4AB3-981C-BF3873D64F3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0D15-71E2-4B0A-94E2-0218AA52FB23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1317-2EE7-4B75-935B-28FCE75125DA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C8E1-781E-4AEA-A31C-722A53B27D26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704-04F2-45C5-9319-E63338B5DC5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9217725D548479D20DA1BE27BE923" ma:contentTypeVersion="30" ma:contentTypeDescription="Create a new document." ma:contentTypeScope="" ma:versionID="b3dd101a7ad062051f9de4d8b6545e6e">
  <xsd:schema xmlns:xsd="http://www.w3.org/2001/XMLSchema" xmlns:xs="http://www.w3.org/2001/XMLSchema" xmlns:p="http://schemas.microsoft.com/office/2006/metadata/properties" xmlns:ns2="4e4ed85e-4dda-45a3-a2ac-5360a1860d78" xmlns:ns3="9984c263-cc9a-462e-92f6-a1ea4f82aae8" xmlns:ns4="8a5d8004-0531-4633-86f1-4f8fa297e021" targetNamespace="http://schemas.microsoft.com/office/2006/metadata/properties" ma:root="true" ma:fieldsID="f7daa823bd975f67220ca58fafa4f59d" ns2:_="" ns3:_="" ns4:_="">
    <xsd:import namespace="4e4ed85e-4dda-45a3-a2ac-5360a1860d78"/>
    <xsd:import namespace="9984c263-cc9a-462e-92f6-a1ea4f82aae8"/>
    <xsd:import namespace="8a5d8004-0531-4633-86f1-4f8fa297e02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3:TaxCatchAll" minOccurs="0"/>
                <xsd:element ref="ns4:k7006773881f405ab25f45f8c2775b1d" minOccurs="0"/>
                <xsd:element ref="ns4:k18596327967461c8cfc66d4e2abe0b4" minOccurs="0"/>
                <xsd:element ref="ns4:hed7771313c94852b72cb4f588e1bcf6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Flow_SignoffStatus" minOccurs="0"/>
                <xsd:element ref="ns2:SharedWithUsers" minOccurs="0"/>
                <xsd:element ref="ns2:SharedWithDetail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SearchProperties" minOccurs="0"/>
                <xsd:element ref="ns4:MediaServiceObjectDetectorVersions" minOccurs="0"/>
                <xsd:element ref="ns4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ed85e-4dda-45a3-a2ac-5360a1860d7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48c3e4c3-614e-489a-99d4-e89e8952273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4c263-cc9a-462e-92f6-a1ea4f82aae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42ded08-091d-4f58-b27a-10c0fd5a3dff}" ma:internalName="TaxCatchAll" ma:showField="CatchAllData" ma:web="4e4ed85e-4dda-45a3-a2ac-5360a1860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d8004-0531-4633-86f1-4f8fa297e021" elementFormDefault="qualified">
    <xsd:import namespace="http://schemas.microsoft.com/office/2006/documentManagement/types"/>
    <xsd:import namespace="http://schemas.microsoft.com/office/infopath/2007/PartnerControls"/>
    <xsd:element name="k7006773881f405ab25f45f8c2775b1d" ma:index="11" nillable="true" ma:taxonomy="true" ma:internalName="k7006773881f405ab25f45f8c2775b1d" ma:taxonomyFieldName="Lilium_x0020_Department" ma:displayName="Lilium Department" ma:default="" ma:fieldId="{47006773-881f-405a-b25f-45f8c2775b1d}" ma:sspId="48c3e4c3-614e-489a-99d4-e89e89522730" ma:termSetId="adba43aa-7acc-44f1-a967-d3238d1fd5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18596327967461c8cfc66d4e2abe0b4" ma:index="12" nillable="true" ma:taxonomy="true" ma:internalName="k18596327967461c8cfc66d4e2abe0b4" ma:taxonomyFieldName="Lilium_x0020_Hub" ma:displayName="Lilium Hub" ma:default="" ma:fieldId="{41859632-7967-461c-8cfc-66d4e2abe0b4}" ma:sspId="48c3e4c3-614e-489a-99d4-e89e89522730" ma:termSetId="84a06dfa-6a82-4f54-a17b-39942adac1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d7771313c94852b72cb4f588e1bcf6" ma:index="13" nillable="true" ma:taxonomy="true" ma:internalName="hed7771313c94852b72cb4f588e1bcf6" ma:taxonomyFieldName="Lilium_x0020_Division" ma:displayName="Lilium Division" ma:default="" ma:fieldId="{1ed77713-13c9-4852-b72c-b4f588e1bcf6}" ma:sspId="48c3e4c3-614e-489a-99d4-e89e89522730" ma:termSetId="c5510dc1-24ff-4932-abdd-f0d3e86187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48c3e4c3-614e-489a-99d4-e89e89522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35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18596327967461c8cfc66d4e2abe0b4 xmlns="8a5d8004-0531-4633-86f1-4f8fa297e021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Manufacturing Engineering</TermName>
          <TermId xmlns="http://schemas.microsoft.com/office/infopath/2007/PartnerControls">50144c8f-a1d0-4291-b066-82cd14dae5d7</TermId>
        </TermInfo>
      </Terms>
    </k18596327967461c8cfc66d4e2abe0b4>
    <k7006773881f405ab25f45f8c2775b1d xmlns="8a5d8004-0531-4633-86f1-4f8fa297e021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Manufactoring Engineering Equipment Deployment</TermName>
          <TermId xmlns="http://schemas.microsoft.com/office/infopath/2007/PartnerControls">391d9c46-35b0-4400-bed2-9d09df3cc59b</TermId>
        </TermInfo>
      </Terms>
    </k7006773881f405ab25f45f8c2775b1d>
    <lcf76f155ced4ddcb4097134ff3c332f xmlns="8a5d8004-0531-4633-86f1-4f8fa297e021">
      <Terms xmlns="http://schemas.microsoft.com/office/infopath/2007/PartnerControls"/>
    </lcf76f155ced4ddcb4097134ff3c332f>
    <_Flow_SignoffStatus xmlns="8a5d8004-0531-4633-86f1-4f8fa297e021" xsi:nil="true"/>
    <TaxCatchAll xmlns="9984c263-cc9a-462e-92f6-a1ea4f82aae8">
      <Value>18</Value>
      <Value>17</Value>
      <Value>1</Value>
    </TaxCatchAll>
    <TaxKeywordTaxHTField xmlns="4e4ed85e-4dda-45a3-a2ac-5360a1860d78">
      <Terms xmlns="http://schemas.microsoft.com/office/infopath/2007/PartnerControls"/>
    </TaxKeywordTaxHTField>
    <hed7771313c94852b72cb4f588e1bcf6 xmlns="8a5d8004-0531-4633-86f1-4f8fa297e02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Production</TermName>
          <TermId xmlns="http://schemas.microsoft.com/office/infopath/2007/PartnerControls">075f5ecd-3e2d-4a62-bb47-80f118d46b7f</TermId>
        </TermInfo>
      </Terms>
    </hed7771313c94852b72cb4f588e1bcf6>
    <date xmlns="8a5d8004-0531-4633-86f1-4f8fa297e021" xsi:nil="true"/>
    <SharedWithUsers xmlns="4e4ed85e-4dda-45a3-a2ac-5360a1860d78">
      <UserInfo>
        <DisplayName>Matheus Klanert</DisplayName>
        <AccountId>169</AccountId>
        <AccountType/>
      </UserInfo>
      <UserInfo>
        <DisplayName>Andreas Unruh</DisplayName>
        <AccountId>103</AccountId>
        <AccountType/>
      </UserInfo>
      <UserInfo>
        <DisplayName>Matheus Hagemann</DisplayName>
        <AccountId>770</AccountId>
        <AccountType/>
      </UserInfo>
      <UserInfo>
        <DisplayName>Mark Clark</DisplayName>
        <AccountId>2207</AccountId>
        <AccountType/>
      </UserInfo>
      <UserInfo>
        <DisplayName>Ricardo Ramos</DisplayName>
        <AccountId>20</AccountId>
        <AccountType/>
      </UserInfo>
      <UserInfo>
        <DisplayName>Abe Benlamhidi</DisplayName>
        <AccountId>123</AccountId>
        <AccountType/>
      </UserInfo>
      <UserInfo>
        <DisplayName>Fabian Nebauer</DisplayName>
        <AccountId>1399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33BD0-891B-4CD4-BE66-5584493E1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4ed85e-4dda-45a3-a2ac-5360a1860d78"/>
    <ds:schemaRef ds:uri="9984c263-cc9a-462e-92f6-a1ea4f82aae8"/>
    <ds:schemaRef ds:uri="8a5d8004-0531-4633-86f1-4f8fa297e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030052-BD90-41F3-B659-94EA0EEE519C}">
  <ds:schemaRefs>
    <ds:schemaRef ds:uri="http://schemas.microsoft.com/office/2006/metadata/properties"/>
    <ds:schemaRef ds:uri="http://schemas.microsoft.com/office/infopath/2007/PartnerControls"/>
    <ds:schemaRef ds:uri="8a5d8004-0531-4633-86f1-4f8fa297e021"/>
    <ds:schemaRef ds:uri="9984c263-cc9a-462e-92f6-a1ea4f82aae8"/>
    <ds:schemaRef ds:uri="4e4ed85e-4dda-45a3-a2ac-5360a1860d78"/>
  </ds:schemaRefs>
</ds:datastoreItem>
</file>

<file path=customXml/itemProps3.xml><?xml version="1.0" encoding="utf-8"?>
<ds:datastoreItem xmlns:ds="http://schemas.openxmlformats.org/officeDocument/2006/customXml" ds:itemID="{D3CE12D1-5BF4-4567-A58B-51A80B2B7AA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06cbf3-c661-4896-8dbc-cd190052c299}" enabled="0" method="" siteId="{ba06cbf3-c661-4896-8dbc-cd190052c2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201</vt:i4>
      </vt:variant>
    </vt:vector>
  </HeadingPairs>
  <TitlesOfParts>
    <vt:vector size="201" baseType="lpstr">
      <vt:lpstr>Calc</vt:lpstr>
      <vt:lpstr>1</vt:lpstr>
      <vt:lpstr>2</vt:lpstr>
      <vt:lpstr>4</vt:lpstr>
      <vt:lpstr>3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Hagemann</dc:creator>
  <cp:lastModifiedBy>Matheus Hagemann</cp:lastModifiedBy>
  <dcterms:created xsi:type="dcterms:W3CDTF">2015-06-05T18:17:20Z</dcterms:created>
  <dcterms:modified xsi:type="dcterms:W3CDTF">2025-04-09T19:22:03Z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0x010100B249217725D548479D20DA1BE27BE923</vt:lpwstr>
  </property>
  <property fmtid="{D5CDD505-2E9C-101B-9397-08002B2CF9AE}" pid="3" name="Lilium Division">
    <vt:lpwstr>18;#Production|075f5ecd-3e2d-4a62-bb47-80f118d46b7f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Lilium Hub">
    <vt:lpwstr>1;#Manufacturing Engineering|50144c8f-a1d0-4291-b066-82cd14dae5d7</vt:lpwstr>
  </property>
  <property fmtid="{D5CDD505-2E9C-101B-9397-08002B2CF9AE}" pid="7" name="Lilium Department">
    <vt:lpwstr>17;#Manufactoring Engineering Equipment Deployment|391d9c46-35b0-4400-bed2-9d09df3cc59b</vt:lpwstr>
  </property>
</Properties>
</file>